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2020 CARMEN\PARA JULIA TRANSPARENCIA\ENERO 2020\"/>
    </mc:Choice>
  </mc:AlternateContent>
  <xr:revisionPtr revIDLastSave="0" documentId="13_ncr:1_{8EB19414-9DF0-425E-B7F3-D20D3CC3BFE0}" xr6:coauthVersionLast="45" xr6:coauthVersionMax="45" xr10:uidLastSave="{00000000-0000-0000-0000-000000000000}"/>
  <bookViews>
    <workbookView xWindow="-120" yWindow="-120" windowWidth="20730" windowHeight="11160" tabRatio="855" xr2:uid="{00000000-000D-0000-FFFF-FFFF00000000}"/>
  </bookViews>
  <sheets>
    <sheet name="ENERO" sheetId="1" r:id="rId1"/>
  </sheets>
  <definedNames>
    <definedName name="_xlnm.Print_Area" localSheetId="0">ENERO!$A$1:$M$70</definedName>
    <definedName name="_xlnm.Print_Titles" localSheetId="0">ENERO!$1:$4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1" l="1"/>
  <c r="M42" i="1"/>
  <c r="L42" i="1"/>
  <c r="M31" i="1"/>
  <c r="L31" i="1"/>
  <c r="M20" i="1"/>
  <c r="G52" i="1" s="1"/>
  <c r="L20" i="1"/>
  <c r="M11" i="1"/>
  <c r="L11" i="1"/>
  <c r="G51" i="1" s="1"/>
  <c r="K42" i="1"/>
  <c r="K43" i="1" s="1"/>
  <c r="J42" i="1"/>
  <c r="I42" i="1"/>
  <c r="H42" i="1"/>
  <c r="F42" i="1"/>
  <c r="A42" i="1"/>
  <c r="J44" i="1" l="1"/>
  <c r="K31" i="1" l="1"/>
  <c r="K32" i="1" s="1"/>
  <c r="J31" i="1"/>
  <c r="I31" i="1"/>
  <c r="H31" i="1"/>
  <c r="F31" i="1"/>
  <c r="A31" i="1"/>
  <c r="J33" i="1" l="1"/>
  <c r="J11" i="1" l="1"/>
  <c r="K11" i="1"/>
  <c r="I11" i="1" l="1"/>
  <c r="H11" i="1"/>
  <c r="K20" i="1" l="1"/>
  <c r="J20" i="1"/>
  <c r="I20" i="1"/>
  <c r="C53" i="1" s="1"/>
  <c r="E60" i="1" s="1"/>
  <c r="H20" i="1"/>
  <c r="C52" i="1" s="1"/>
  <c r="E59" i="1" s="1"/>
  <c r="F20" i="1"/>
  <c r="F11" i="1"/>
  <c r="G49" i="1" l="1"/>
  <c r="C51" i="1"/>
  <c r="A20" i="1"/>
  <c r="A11" i="1"/>
  <c r="C49" i="1" l="1"/>
  <c r="C59" i="1" s="1"/>
  <c r="K21" i="1"/>
  <c r="J22" i="1" s="1"/>
  <c r="K12" i="1"/>
  <c r="G50" i="1" l="1"/>
  <c r="G54" i="1" s="1"/>
  <c r="J13" i="1"/>
  <c r="C54" i="1"/>
</calcChain>
</file>

<file path=xl/sharedStrings.xml><?xml version="1.0" encoding="utf-8"?>
<sst xmlns="http://schemas.openxmlformats.org/spreadsheetml/2006/main" count="142" uniqueCount="70">
  <si>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</si>
  <si>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</si>
  <si>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</si>
  <si>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</si>
  <si>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</si>
  <si>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</si>
  <si>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</si>
  <si>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</si>
  <si>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</si>
  <si>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</si>
  <si>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</si>
  <si>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</si>
  <si>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Total Beneficiarios</t>
  </si>
  <si>
    <t>FECHA</t>
  </si>
  <si>
    <t>Técnicos</t>
  </si>
  <si>
    <t xml:space="preserve">COSTO LOGÍSTICO EROGADO  (RD$) </t>
  </si>
  <si>
    <t xml:space="preserve">COSTO FACILITADORES  EROGADO               (RD$) </t>
  </si>
  <si>
    <t>ESTADISTICAS</t>
  </si>
  <si>
    <t>Costo Total</t>
  </si>
  <si>
    <t>CANT. HORAS</t>
  </si>
  <si>
    <t>Productores</t>
  </si>
  <si>
    <t xml:space="preserve">                       GRÁFICOS</t>
  </si>
  <si>
    <t xml:space="preserve">TOTAL </t>
  </si>
  <si>
    <t>Costo Logístico erogado:</t>
  </si>
  <si>
    <t>Costo Facilitadores erogado:</t>
  </si>
  <si>
    <t>Transferencia de Tecnologías en Habichuelas</t>
  </si>
  <si>
    <t>Transferencias</t>
  </si>
  <si>
    <t>San Juan de la Maguana</t>
  </si>
  <si>
    <t>ACTIVIDAD</t>
  </si>
  <si>
    <t>DEPARTAMENTO DE PLANIFICACIÓN  Y  DESARROLLO</t>
  </si>
  <si>
    <t>AGRICULTURA COMPETITIVA</t>
  </si>
  <si>
    <t>ACCESO A LAS CIENCIAS MODERNAS</t>
  </si>
  <si>
    <t>José Cepeda</t>
  </si>
  <si>
    <t>PRODUCTORES LÍDERES</t>
  </si>
  <si>
    <t>Productores Líderes beneficiados:</t>
  </si>
  <si>
    <t>Cantidad de Horas:</t>
  </si>
  <si>
    <t>CAPACITACIÓN Y DIFUSIÓN DE TECNOLOGÍAS</t>
  </si>
  <si>
    <t>Higüey</t>
  </si>
  <si>
    <t>MEDIO AMBIENTE Y RECURSOS NATURALES</t>
  </si>
  <si>
    <t>EJECUCIÓN  DE CAPACITACIÓN AGROPECUARIA  ENERO  2020</t>
  </si>
  <si>
    <t>Instalación parcelas</t>
  </si>
  <si>
    <t xml:space="preserve"> Julio Nin y Ana Mateo.</t>
  </si>
  <si>
    <t>Enero 9 y 10</t>
  </si>
  <si>
    <t>Enero 23 y 24</t>
  </si>
  <si>
    <t>Postrer Río y Guayabal</t>
  </si>
  <si>
    <t>Duvergé y El Limón</t>
  </si>
  <si>
    <t>Transferencia de Tecnologías en Cacao</t>
  </si>
  <si>
    <t>Marisol Ventura y José Fco. De la Cruz</t>
  </si>
  <si>
    <t>Eymi De Jesús y Maldané Cuello</t>
  </si>
  <si>
    <t>Enero 15 al 17</t>
  </si>
  <si>
    <t>El Mamey, Los Hidalgos, Puerto Plata</t>
  </si>
  <si>
    <t>Transferencia de Tecnologías en Yuca (Gira Técnica)</t>
  </si>
  <si>
    <t xml:space="preserve"> Enero 8</t>
  </si>
  <si>
    <t>Las Cuchillas, El Seibo</t>
  </si>
  <si>
    <t>José A. Nova</t>
  </si>
  <si>
    <t>Juan Valdez y Ramón Hernández</t>
  </si>
  <si>
    <t>Sabana de la Mar, Hato Mayor.</t>
  </si>
  <si>
    <t>Juan Valdez</t>
  </si>
  <si>
    <t>Instalación parcela de validación de yuca</t>
  </si>
  <si>
    <t>Alejandro María, Nélsida Martínez y Domingo Francisco</t>
  </si>
  <si>
    <t>Enero 27 al 29</t>
  </si>
  <si>
    <t xml:space="preserve"> Enero 23</t>
  </si>
  <si>
    <t>Transferencia de Tecnologías en Limón</t>
  </si>
  <si>
    <t>Henry Guerrero</t>
  </si>
  <si>
    <t>Enero 29 al 31</t>
  </si>
  <si>
    <t>Rossina Taveras, Luís Matos y Luís Sosa</t>
  </si>
  <si>
    <t>VIÁTICOS</t>
  </si>
  <si>
    <t>COMBUSTIBLE</t>
  </si>
  <si>
    <t>Total Combustible</t>
  </si>
  <si>
    <t>Total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</si>
</sst>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2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Alignment="1">
      <alignment horizontal="left" wrapText="1"/>
    </xf>
    <xf numFmtId="0" fontId="11" fillId="0" borderId="0" xfId="0" applyFont="1"/>
    <xf numFmtId="4" fontId="11" fillId="0" borderId="0" xfId="0" applyNumberFormat="1" applyFont="1"/>
    <xf numFmtId="0" fontId="7" fillId="0" borderId="0" xfId="0" applyFont="1"/>
    <xf numFmtId="17" fontId="0" fillId="0" borderId="0" xfId="0" applyNumberFormat="1"/>
    <xf numFmtId="0" fontId="6" fillId="0" borderId="0" xfId="0" applyFont="1" applyAlignment="1">
      <alignment horizontal="center" vertical="center" wrapText="1"/>
    </xf>
    <xf numFmtId="0" fontId="4" fillId="0" borderId="0" xfId="0" applyFont="1"/>
    <xf numFmtId="0" fontId="11" fillId="0" borderId="0" xfId="0" applyFont="1" applyAlignment="1">
      <alignment horizontal="left"/>
    </xf>
    <xf numFmtId="4" fontId="14" fillId="0" borderId="0" xfId="0" applyNumberFormat="1" applyFon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7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7" fillId="0" borderId="13" xfId="0" applyFont="1" applyBorder="1" applyAlignment="1">
      <alignment horizontal="left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65" fontId="11" fillId="0" borderId="4" xfId="1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9" fontId="11" fillId="0" borderId="0" xfId="2" applyFont="1" applyAlignment="1">
      <alignment horizontal="center" vertical="center"/>
    </xf>
    <xf numFmtId="3" fontId="7" fillId="0" borderId="0" xfId="0" applyNumberFormat="1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7" fillId="3" borderId="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12" xfId="0" applyFont="1" applyBorder="1"/>
    <xf numFmtId="0" fontId="11" fillId="0" borderId="3" xfId="0" applyFont="1" applyBorder="1"/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7" fillId="0" borderId="14" xfId="0" applyFont="1" applyBorder="1" applyAlignment="1">
      <alignment horizontal="left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4" xfId="0" applyFont="1" applyBorder="1"/>
    <xf numFmtId="0" fontId="1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B88-4C9C-B1B8-F7A4577EF2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B88-4C9C-B1B8-F7A4577EF29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ENERO!$B$59:$B$60</c:f>
              <c:strCache>
                <c:ptCount val="2"/>
                <c:pt idx="0">
                  <c:v>Transferencias</c:v>
                </c:pt>
                <c:pt idx="1">
                  <c:v>Instalación parcelas</c:v>
                </c:pt>
              </c:strCache>
            </c:strRef>
          </c:cat>
          <c:val>
            <c:numRef>
              <c:f>ENERO!$C$59:$C$60</c:f>
              <c:numCache>
                <c:formatCode>General</c:formatCode>
                <c:ptCount val="2"/>
                <c:pt idx="0">
                  <c:v>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B-40A6-A136-3FBF5792E46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E6B-4C8F-A5BA-579AEB1B10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E6B-4C8F-A5BA-579AEB1B105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ENERO!$D$59:$D$60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ENERO!$E$59:$E$60</c:f>
              <c:numCache>
                <c:formatCode>#,##0</c:formatCode>
                <c:ptCount val="2"/>
                <c:pt idx="0">
                  <c:v>119</c:v>
                </c:pt>
                <c:pt idx="1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B-4EC6-96B9-1CBFDF6181C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2</xdr:col>
      <xdr:colOff>1504950</xdr:colOff>
      <xdr:row>69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8B58976-307E-4312-A278-F006A2B95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209550</xdr:colOff>
      <xdr:row>60</xdr:row>
      <xdr:rowOff>190499</xdr:rowOff>
    </xdr:from>
    <xdr:to>
      <xdr:col>6</xdr:col>
      <xdr:colOff>895350</xdr:colOff>
      <xdr:row>69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99D2A61-D825-49E5-95E4-F4F92EE7E9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tabSelected="1" topLeftCell="A43" zoomScaleNormal="100" workbookViewId="0">
      <selection activeCell="I58" sqref="I58"/>
    </sheetView>
  </sheetViews>
  <sheetFormatPr baseColWidth="10" defaultRowHeight="15" x14ac:dyDescent="0.25"/>
  <cols>
    <col min="1" max="1" width="3.5703125" customWidth="1"/>
    <col min="2" max="2" width="20.28515625" customWidth="1"/>
    <col min="3" max="3" width="27.5703125" customWidth="1"/>
    <col min="4" max="4" width="16.42578125" customWidth="1"/>
    <col min="6" max="6" width="7.7109375" customWidth="1"/>
    <col min="7" max="7" width="18.28515625" customWidth="1"/>
    <col min="8" max="8" width="9.140625" customWidth="1"/>
    <col min="9" max="9" width="10.140625" customWidth="1"/>
    <col min="10" max="10" width="12.140625" customWidth="1"/>
    <col min="11" max="11" width="13.5703125" customWidth="1"/>
    <col min="12" max="12" width="12.42578125" customWidth="1"/>
    <col min="13" max="13" width="12.7109375" customWidth="1"/>
    <col min="14" max="14" width="13.5703125" customWidth="1"/>
  </cols>
  <sheetData>
    <row r="1" spans="1:17" ht="15" customHeight="1" x14ac:dyDescent="0.25">
      <c r="A1" s="68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7" ht="15" customHeight="1" x14ac:dyDescent="0.25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7" ht="15" customHeight="1" x14ac:dyDescent="0.25">
      <c r="C3" s="105" t="s">
        <v>39</v>
      </c>
      <c r="D3" s="105"/>
      <c r="E3" s="105"/>
      <c r="F3" s="105"/>
      <c r="G3" s="105"/>
      <c r="H3" s="105"/>
      <c r="I3" s="105"/>
      <c r="J3" s="105"/>
      <c r="K3" s="105"/>
      <c r="L3" s="50"/>
      <c r="M3" s="50"/>
    </row>
    <row r="5" spans="1:17" ht="15.75" thickBot="1" x14ac:dyDescent="0.3">
      <c r="A5" s="96" t="s">
        <v>31</v>
      </c>
      <c r="B5" s="96"/>
      <c r="C5" s="96"/>
      <c r="D5" s="1"/>
      <c r="E5" s="1"/>
      <c r="F5" s="1"/>
      <c r="G5" s="1"/>
      <c r="H5" s="21"/>
      <c r="I5" s="21"/>
      <c r="J5" s="1"/>
      <c r="K5" s="1"/>
    </row>
    <row r="6" spans="1:17" ht="15.75" customHeight="1" thickBot="1" x14ac:dyDescent="0.3">
      <c r="A6" s="78" t="s">
        <v>0</v>
      </c>
      <c r="B6" s="98" t="s">
        <v>28</v>
      </c>
      <c r="C6" s="99"/>
      <c r="D6" s="100" t="s">
        <v>1</v>
      </c>
      <c r="E6" s="100" t="s">
        <v>13</v>
      </c>
      <c r="F6" s="100" t="s">
        <v>19</v>
      </c>
      <c r="G6" s="78" t="s">
        <v>2</v>
      </c>
      <c r="H6" s="82" t="s">
        <v>6</v>
      </c>
      <c r="I6" s="83"/>
      <c r="J6" s="70" t="s">
        <v>15</v>
      </c>
      <c r="K6" s="70" t="s">
        <v>16</v>
      </c>
      <c r="L6" s="70" t="s">
        <v>66</v>
      </c>
      <c r="M6" s="70" t="s">
        <v>67</v>
      </c>
    </row>
    <row r="7" spans="1:17" ht="15" customHeight="1" x14ac:dyDescent="0.25">
      <c r="A7" s="97"/>
      <c r="B7" s="78" t="s">
        <v>3</v>
      </c>
      <c r="C7" s="78" t="s">
        <v>4</v>
      </c>
      <c r="D7" s="101"/>
      <c r="E7" s="101"/>
      <c r="F7" s="101"/>
      <c r="G7" s="106"/>
      <c r="H7" s="108" t="s">
        <v>5</v>
      </c>
      <c r="I7" s="85" t="s">
        <v>33</v>
      </c>
      <c r="J7" s="71"/>
      <c r="K7" s="73"/>
      <c r="L7" s="71"/>
      <c r="M7" s="73"/>
    </row>
    <row r="8" spans="1:17" ht="21.75" customHeight="1" thickBot="1" x14ac:dyDescent="0.3">
      <c r="A8" s="84"/>
      <c r="B8" s="84"/>
      <c r="C8" s="84"/>
      <c r="D8" s="102"/>
      <c r="E8" s="102"/>
      <c r="F8" s="102"/>
      <c r="G8" s="107"/>
      <c r="H8" s="109"/>
      <c r="I8" s="86"/>
      <c r="J8" s="72"/>
      <c r="K8" s="74"/>
      <c r="L8" s="72"/>
      <c r="M8" s="74"/>
    </row>
    <row r="9" spans="1:17" ht="45.75" customHeight="1" thickBot="1" x14ac:dyDescent="0.3">
      <c r="A9" s="11">
        <v>1</v>
      </c>
      <c r="B9" s="38" t="s">
        <v>41</v>
      </c>
      <c r="C9" s="48" t="s">
        <v>25</v>
      </c>
      <c r="D9" s="47" t="s">
        <v>32</v>
      </c>
      <c r="E9" s="47" t="s">
        <v>42</v>
      </c>
      <c r="F9" s="11">
        <v>16</v>
      </c>
      <c r="G9" s="47" t="s">
        <v>45</v>
      </c>
      <c r="H9" s="22">
        <v>20</v>
      </c>
      <c r="I9" s="22">
        <v>16</v>
      </c>
      <c r="J9" s="42">
        <v>31506</v>
      </c>
      <c r="K9" s="42">
        <v>33200</v>
      </c>
      <c r="L9" s="42">
        <v>10000</v>
      </c>
      <c r="M9" s="42">
        <v>5900</v>
      </c>
    </row>
    <row r="10" spans="1:17" ht="45.75" customHeight="1" thickBot="1" x14ac:dyDescent="0.3">
      <c r="A10" s="10">
        <v>1</v>
      </c>
      <c r="B10" s="38" t="s">
        <v>41</v>
      </c>
      <c r="C10" s="18" t="s">
        <v>25</v>
      </c>
      <c r="D10" s="47" t="s">
        <v>32</v>
      </c>
      <c r="E10" s="19" t="s">
        <v>43</v>
      </c>
      <c r="F10" s="10">
        <v>16</v>
      </c>
      <c r="G10" s="19" t="s">
        <v>44</v>
      </c>
      <c r="H10" s="12">
        <v>3</v>
      </c>
      <c r="I10" s="12">
        <v>28</v>
      </c>
      <c r="J10" s="43">
        <v>26550</v>
      </c>
      <c r="K10" s="43">
        <v>33200</v>
      </c>
      <c r="L10" s="43">
        <v>16650</v>
      </c>
      <c r="M10" s="43">
        <v>4900</v>
      </c>
    </row>
    <row r="11" spans="1:17" ht="15.75" customHeight="1" thickBot="1" x14ac:dyDescent="0.3">
      <c r="A11" s="62">
        <f>SUM(A9:A10)</f>
        <v>2</v>
      </c>
      <c r="B11" s="90" t="s">
        <v>9</v>
      </c>
      <c r="C11" s="103"/>
      <c r="D11" s="103"/>
      <c r="E11" s="104"/>
      <c r="F11" s="18">
        <f>SUM(F9:F10)</f>
        <v>32</v>
      </c>
      <c r="G11" s="44"/>
      <c r="H11" s="18">
        <f>SUM(H9:H10)</f>
        <v>23</v>
      </c>
      <c r="I11" s="18">
        <f>SUM(I9:I10)</f>
        <v>44</v>
      </c>
      <c r="J11" s="35">
        <f>SUM(J9:J10)</f>
        <v>58056</v>
      </c>
      <c r="K11" s="35">
        <f>SUM(K9:K10)</f>
        <v>66400</v>
      </c>
      <c r="L11" s="60">
        <f t="shared" ref="L11:M11" si="0">SUM(L9:L10)</f>
        <v>26650</v>
      </c>
      <c r="M11" s="60">
        <f t="shared" si="0"/>
        <v>10800</v>
      </c>
      <c r="N11" s="15"/>
      <c r="O11" s="15"/>
      <c r="P11" s="15"/>
      <c r="Q11" s="15"/>
    </row>
    <row r="12" spans="1:17" ht="15.75" customHeight="1" thickBot="1" x14ac:dyDescent="0.3">
      <c r="A12" s="87" t="s">
        <v>8</v>
      </c>
      <c r="B12" s="88"/>
      <c r="C12" s="88"/>
      <c r="D12" s="88"/>
      <c r="E12" s="88"/>
      <c r="F12" s="88"/>
      <c r="G12" s="89"/>
      <c r="H12" s="34"/>
      <c r="I12" s="34"/>
      <c r="J12" s="35" t="s">
        <v>11</v>
      </c>
      <c r="K12" s="36">
        <f>+K11*1.1</f>
        <v>73040</v>
      </c>
      <c r="L12" s="60"/>
      <c r="M12" s="60"/>
    </row>
    <row r="13" spans="1:17" ht="15.75" customHeight="1" thickBot="1" x14ac:dyDescent="0.3">
      <c r="A13" s="90" t="s">
        <v>22</v>
      </c>
      <c r="B13" s="91"/>
      <c r="C13" s="91"/>
      <c r="D13" s="91"/>
      <c r="E13" s="91"/>
      <c r="F13" s="91"/>
      <c r="G13" s="92"/>
      <c r="H13" s="37"/>
      <c r="I13" s="37"/>
      <c r="J13" s="75">
        <f>+J11+K12+L11+M11</f>
        <v>168546</v>
      </c>
      <c r="K13" s="76"/>
      <c r="L13" s="76"/>
      <c r="M13" s="77"/>
    </row>
    <row r="14" spans="1:17" x14ac:dyDescent="0.25">
      <c r="M14" s="49" t="s">
        <v>11</v>
      </c>
    </row>
    <row r="15" spans="1:17" ht="15.75" thickBot="1" x14ac:dyDescent="0.3">
      <c r="A15" s="93" t="s">
        <v>36</v>
      </c>
      <c r="B15" s="93"/>
      <c r="C15" s="93"/>
      <c r="D15" s="93"/>
      <c r="E15" s="93"/>
      <c r="F15" s="7"/>
      <c r="G15" s="7"/>
      <c r="H15" s="25"/>
      <c r="I15" s="25"/>
      <c r="J15" s="26"/>
      <c r="K15" s="27"/>
    </row>
    <row r="16" spans="1:17" ht="15.75" thickBot="1" x14ac:dyDescent="0.3">
      <c r="A16" s="78" t="s">
        <v>0</v>
      </c>
      <c r="B16" s="98" t="s">
        <v>28</v>
      </c>
      <c r="C16" s="99"/>
      <c r="D16" s="100" t="s">
        <v>1</v>
      </c>
      <c r="E16" s="100" t="s">
        <v>13</v>
      </c>
      <c r="F16" s="100" t="s">
        <v>19</v>
      </c>
      <c r="G16" s="78" t="s">
        <v>2</v>
      </c>
      <c r="H16" s="82" t="s">
        <v>6</v>
      </c>
      <c r="I16" s="83"/>
      <c r="J16" s="70" t="s">
        <v>15</v>
      </c>
      <c r="K16" s="70" t="s">
        <v>16</v>
      </c>
      <c r="L16" s="70" t="s">
        <v>66</v>
      </c>
      <c r="M16" s="70" t="s">
        <v>67</v>
      </c>
    </row>
    <row r="17" spans="1:13" ht="15" customHeight="1" x14ac:dyDescent="0.25">
      <c r="A17" s="97"/>
      <c r="B17" s="78" t="s">
        <v>3</v>
      </c>
      <c r="C17" s="78" t="s">
        <v>4</v>
      </c>
      <c r="D17" s="101"/>
      <c r="E17" s="101"/>
      <c r="F17" s="101"/>
      <c r="G17" s="106"/>
      <c r="H17" s="85" t="s">
        <v>5</v>
      </c>
      <c r="I17" s="85" t="s">
        <v>33</v>
      </c>
      <c r="J17" s="71"/>
      <c r="K17" s="73"/>
      <c r="L17" s="71"/>
      <c r="M17" s="73"/>
    </row>
    <row r="18" spans="1:13" ht="23.25" customHeight="1" thickBot="1" x14ac:dyDescent="0.3">
      <c r="A18" s="84"/>
      <c r="B18" s="84"/>
      <c r="C18" s="84"/>
      <c r="D18" s="102"/>
      <c r="E18" s="102"/>
      <c r="F18" s="102"/>
      <c r="G18" s="107"/>
      <c r="H18" s="74"/>
      <c r="I18" s="86"/>
      <c r="J18" s="72"/>
      <c r="K18" s="74"/>
      <c r="L18" s="72"/>
      <c r="M18" s="74"/>
    </row>
    <row r="19" spans="1:13" ht="43.5" thickBot="1" x14ac:dyDescent="0.3">
      <c r="A19" s="38">
        <v>1</v>
      </c>
      <c r="B19" s="38" t="s">
        <v>47</v>
      </c>
      <c r="C19" s="48" t="s">
        <v>46</v>
      </c>
      <c r="D19" s="38" t="s">
        <v>48</v>
      </c>
      <c r="E19" s="39" t="s">
        <v>49</v>
      </c>
      <c r="F19" s="38">
        <v>24</v>
      </c>
      <c r="G19" s="38" t="s">
        <v>50</v>
      </c>
      <c r="H19" s="38">
        <v>18</v>
      </c>
      <c r="I19" s="38">
        <v>24</v>
      </c>
      <c r="J19" s="45">
        <v>55125</v>
      </c>
      <c r="K19" s="45">
        <v>45200</v>
      </c>
      <c r="L19" s="42">
        <v>21000</v>
      </c>
      <c r="M19" s="42">
        <v>4700</v>
      </c>
    </row>
    <row r="20" spans="1:13" ht="15.75" customHeight="1" thickBot="1" x14ac:dyDescent="0.3">
      <c r="A20" s="63">
        <f>SUM(A19:A19)</f>
        <v>1</v>
      </c>
      <c r="B20" s="90" t="s">
        <v>9</v>
      </c>
      <c r="C20" s="103"/>
      <c r="D20" s="103"/>
      <c r="E20" s="104"/>
      <c r="F20" s="18">
        <f>+F19</f>
        <v>24</v>
      </c>
      <c r="G20" s="19"/>
      <c r="H20" s="18">
        <f t="shared" ref="H20:M20" si="1">+H19</f>
        <v>18</v>
      </c>
      <c r="I20" s="18">
        <f t="shared" si="1"/>
        <v>24</v>
      </c>
      <c r="J20" s="35">
        <f t="shared" si="1"/>
        <v>55125</v>
      </c>
      <c r="K20" s="35">
        <f t="shared" si="1"/>
        <v>45200</v>
      </c>
      <c r="L20" s="65">
        <f t="shared" si="1"/>
        <v>21000</v>
      </c>
      <c r="M20" s="65">
        <f t="shared" si="1"/>
        <v>4700</v>
      </c>
    </row>
    <row r="21" spans="1:13" ht="15.75" thickBot="1" x14ac:dyDescent="0.3">
      <c r="A21" s="111" t="s">
        <v>8</v>
      </c>
      <c r="B21" s="112"/>
      <c r="C21" s="112"/>
      <c r="D21" s="112"/>
      <c r="E21" s="112"/>
      <c r="F21" s="112"/>
      <c r="G21" s="112"/>
      <c r="H21" s="34"/>
      <c r="I21" s="23"/>
      <c r="J21" s="35" t="s">
        <v>11</v>
      </c>
      <c r="K21" s="35">
        <f>+K20*1.1</f>
        <v>49720.000000000007</v>
      </c>
      <c r="L21" s="60" t="s">
        <v>11</v>
      </c>
      <c r="M21" s="60" t="s">
        <v>11</v>
      </c>
    </row>
    <row r="22" spans="1:13" ht="15.75" thickBot="1" x14ac:dyDescent="0.3">
      <c r="A22" s="113" t="s">
        <v>22</v>
      </c>
      <c r="B22" s="114"/>
      <c r="C22" s="114"/>
      <c r="D22" s="114"/>
      <c r="E22" s="114"/>
      <c r="F22" s="114"/>
      <c r="G22" s="114"/>
      <c r="H22" s="24"/>
      <c r="I22" s="24"/>
      <c r="J22" s="75">
        <f>+J20+K21+L20+M20</f>
        <v>130545</v>
      </c>
      <c r="K22" s="76"/>
      <c r="L22" s="76"/>
      <c r="M22" s="77"/>
    </row>
    <row r="23" spans="1:13" x14ac:dyDescent="0.25">
      <c r="A23" s="51"/>
      <c r="B23" s="52"/>
      <c r="C23" s="52"/>
      <c r="D23" s="52"/>
      <c r="E23" s="52"/>
      <c r="F23" s="52"/>
      <c r="G23" s="52"/>
      <c r="H23" s="53"/>
      <c r="I23" s="53"/>
      <c r="J23" s="54"/>
      <c r="K23" s="55"/>
    </row>
    <row r="24" spans="1:13" ht="15.75" thickBot="1" x14ac:dyDescent="0.3">
      <c r="A24" s="93" t="s">
        <v>38</v>
      </c>
      <c r="B24" s="93"/>
      <c r="C24" s="93"/>
      <c r="D24" s="52"/>
      <c r="E24" s="52"/>
      <c r="F24" s="52"/>
      <c r="G24" s="52"/>
      <c r="H24" s="53"/>
      <c r="I24" s="53"/>
      <c r="J24" s="54"/>
      <c r="K24" s="55"/>
    </row>
    <row r="25" spans="1:13" ht="15.75" thickBot="1" x14ac:dyDescent="0.3">
      <c r="A25" s="78" t="s">
        <v>0</v>
      </c>
      <c r="B25" s="98" t="s">
        <v>28</v>
      </c>
      <c r="C25" s="99"/>
      <c r="D25" s="100" t="s">
        <v>1</v>
      </c>
      <c r="E25" s="100" t="s">
        <v>13</v>
      </c>
      <c r="F25" s="100" t="s">
        <v>19</v>
      </c>
      <c r="G25" s="78" t="s">
        <v>2</v>
      </c>
      <c r="H25" s="82" t="s">
        <v>6</v>
      </c>
      <c r="I25" s="83"/>
      <c r="J25" s="70" t="s">
        <v>15</v>
      </c>
      <c r="K25" s="70" t="s">
        <v>16</v>
      </c>
      <c r="L25" s="70" t="s">
        <v>66</v>
      </c>
      <c r="M25" s="70" t="s">
        <v>67</v>
      </c>
    </row>
    <row r="26" spans="1:13" ht="15" customHeight="1" x14ac:dyDescent="0.25">
      <c r="A26" s="97"/>
      <c r="B26" s="78" t="s">
        <v>3</v>
      </c>
      <c r="C26" s="78" t="s">
        <v>4</v>
      </c>
      <c r="D26" s="101"/>
      <c r="E26" s="101"/>
      <c r="F26" s="101"/>
      <c r="G26" s="106"/>
      <c r="H26" s="108" t="s">
        <v>5</v>
      </c>
      <c r="I26" s="85" t="s">
        <v>33</v>
      </c>
      <c r="J26" s="71"/>
      <c r="K26" s="73"/>
      <c r="L26" s="71"/>
      <c r="M26" s="73"/>
    </row>
    <row r="27" spans="1:13" ht="22.5" customHeight="1" thickBot="1" x14ac:dyDescent="0.3">
      <c r="A27" s="84"/>
      <c r="B27" s="84"/>
      <c r="C27" s="84"/>
      <c r="D27" s="102"/>
      <c r="E27" s="102"/>
      <c r="F27" s="102"/>
      <c r="G27" s="107"/>
      <c r="H27" s="109"/>
      <c r="I27" s="86"/>
      <c r="J27" s="72"/>
      <c r="K27" s="74"/>
      <c r="L27" s="72"/>
      <c r="M27" s="74"/>
    </row>
    <row r="28" spans="1:13" ht="43.5" thickBot="1" x14ac:dyDescent="0.3">
      <c r="A28" s="11">
        <v>1</v>
      </c>
      <c r="B28" s="38" t="s">
        <v>55</v>
      </c>
      <c r="C28" s="48" t="s">
        <v>51</v>
      </c>
      <c r="D28" s="47" t="s">
        <v>54</v>
      </c>
      <c r="E28" s="47" t="s">
        <v>52</v>
      </c>
      <c r="F28" s="47">
        <v>4</v>
      </c>
      <c r="G28" s="47" t="s">
        <v>53</v>
      </c>
      <c r="H28" s="22">
        <v>35</v>
      </c>
      <c r="I28" s="22">
        <v>28</v>
      </c>
      <c r="J28" s="42">
        <v>30799</v>
      </c>
      <c r="K28" s="42">
        <v>30800</v>
      </c>
      <c r="L28" s="42">
        <v>9300</v>
      </c>
      <c r="M28" s="42">
        <v>3300</v>
      </c>
    </row>
    <row r="29" spans="1:13" ht="29.25" thickBot="1" x14ac:dyDescent="0.3">
      <c r="A29" s="10">
        <v>1</v>
      </c>
      <c r="B29" s="38" t="s">
        <v>57</v>
      </c>
      <c r="C29" s="48" t="s">
        <v>58</v>
      </c>
      <c r="D29" s="47" t="s">
        <v>54</v>
      </c>
      <c r="E29" s="47" t="s">
        <v>61</v>
      </c>
      <c r="F29" s="47">
        <v>8</v>
      </c>
      <c r="G29" s="47" t="s">
        <v>37</v>
      </c>
      <c r="H29" s="22">
        <v>9</v>
      </c>
      <c r="I29" s="22">
        <v>15</v>
      </c>
      <c r="J29" s="42">
        <v>0</v>
      </c>
      <c r="K29" s="42">
        <v>11200</v>
      </c>
      <c r="L29" s="42">
        <v>6400</v>
      </c>
      <c r="M29" s="42">
        <v>4000</v>
      </c>
    </row>
    <row r="30" spans="1:13" ht="43.5" thickBot="1" x14ac:dyDescent="0.3">
      <c r="A30" s="10">
        <v>1</v>
      </c>
      <c r="B30" s="38" t="s">
        <v>59</v>
      </c>
      <c r="C30" s="48" t="s">
        <v>46</v>
      </c>
      <c r="D30" s="47" t="s">
        <v>54</v>
      </c>
      <c r="E30" s="58" t="s">
        <v>60</v>
      </c>
      <c r="F30" s="10">
        <v>24</v>
      </c>
      <c r="G30" s="58" t="s">
        <v>56</v>
      </c>
      <c r="H30" s="12">
        <v>0</v>
      </c>
      <c r="I30" s="12">
        <v>33</v>
      </c>
      <c r="J30" s="43">
        <v>100200.1</v>
      </c>
      <c r="K30" s="43">
        <v>48650</v>
      </c>
      <c r="L30" s="42">
        <v>25511.040000000001</v>
      </c>
      <c r="M30" s="42">
        <v>3700</v>
      </c>
    </row>
    <row r="31" spans="1:13" ht="15.75" thickBot="1" x14ac:dyDescent="0.3">
      <c r="A31" s="62">
        <f>SUM(A28:A30)</f>
        <v>3</v>
      </c>
      <c r="B31" s="90" t="s">
        <v>9</v>
      </c>
      <c r="C31" s="103"/>
      <c r="D31" s="103"/>
      <c r="E31" s="104"/>
      <c r="F31" s="59">
        <f>SUM(F28:F30)</f>
        <v>36</v>
      </c>
      <c r="G31" s="57"/>
      <c r="H31" s="59">
        <f>SUM(H28:H30)</f>
        <v>44</v>
      </c>
      <c r="I31" s="59">
        <f>SUM(I28:I30)</f>
        <v>76</v>
      </c>
      <c r="J31" s="60">
        <f>SUM(J28:J30)</f>
        <v>130999.1</v>
      </c>
      <c r="K31" s="60">
        <f>SUM(K28:K30)</f>
        <v>90650</v>
      </c>
      <c r="L31" s="60">
        <f t="shared" ref="L31:M31" si="2">SUM(L28:L30)</f>
        <v>41211.040000000001</v>
      </c>
      <c r="M31" s="60">
        <f t="shared" si="2"/>
        <v>11000</v>
      </c>
    </row>
    <row r="32" spans="1:13" ht="15.75" thickBot="1" x14ac:dyDescent="0.3">
      <c r="A32" s="87" t="s">
        <v>8</v>
      </c>
      <c r="B32" s="88"/>
      <c r="C32" s="88"/>
      <c r="D32" s="88"/>
      <c r="E32" s="88"/>
      <c r="F32" s="88"/>
      <c r="G32" s="89"/>
      <c r="H32" s="34"/>
      <c r="I32" s="34"/>
      <c r="J32" s="60" t="s">
        <v>11</v>
      </c>
      <c r="K32" s="36">
        <f>+K31*1.1</f>
        <v>99715.000000000015</v>
      </c>
      <c r="L32" s="36"/>
      <c r="M32" s="36"/>
    </row>
    <row r="33" spans="1:13" ht="15.75" thickBot="1" x14ac:dyDescent="0.3">
      <c r="A33" s="90" t="s">
        <v>22</v>
      </c>
      <c r="B33" s="91"/>
      <c r="C33" s="91"/>
      <c r="D33" s="91"/>
      <c r="E33" s="91"/>
      <c r="F33" s="91"/>
      <c r="G33" s="92"/>
      <c r="H33" s="37"/>
      <c r="I33" s="37"/>
      <c r="J33" s="75">
        <f>+J31+K32+L31+M31</f>
        <v>282925.14</v>
      </c>
      <c r="K33" s="76"/>
      <c r="L33" s="76"/>
      <c r="M33" s="77"/>
    </row>
    <row r="34" spans="1:13" x14ac:dyDescent="0.25">
      <c r="A34" s="51"/>
      <c r="B34" s="52"/>
      <c r="C34" s="52"/>
      <c r="D34" s="52"/>
      <c r="E34" s="52"/>
      <c r="F34" s="52"/>
      <c r="G34" s="52"/>
      <c r="H34" s="53"/>
      <c r="I34" s="53"/>
      <c r="J34" s="54"/>
      <c r="K34" s="55"/>
    </row>
    <row r="35" spans="1:13" x14ac:dyDescent="0.25">
      <c r="A35" s="51"/>
      <c r="B35" s="52"/>
      <c r="C35" s="52"/>
      <c r="D35" s="52"/>
      <c r="E35" s="52"/>
      <c r="F35" s="52"/>
      <c r="G35" s="52"/>
      <c r="H35" s="53"/>
      <c r="I35" s="53"/>
      <c r="J35" s="54"/>
      <c r="K35" s="55"/>
    </row>
    <row r="36" spans="1:13" x14ac:dyDescent="0.25">
      <c r="A36" s="51"/>
      <c r="B36" s="52"/>
      <c r="C36" s="52"/>
      <c r="D36" s="52"/>
      <c r="E36" s="52"/>
      <c r="F36" s="52"/>
      <c r="G36" s="52"/>
      <c r="H36" s="53"/>
      <c r="I36" s="53"/>
      <c r="J36" s="54"/>
      <c r="K36" s="55"/>
    </row>
    <row r="37" spans="1:13" ht="15.75" thickBot="1" x14ac:dyDescent="0.3">
      <c r="A37" s="94" t="s">
        <v>30</v>
      </c>
      <c r="B37" s="95"/>
      <c r="C37" s="95"/>
      <c r="D37" s="7"/>
      <c r="E37" s="7"/>
      <c r="F37" s="7"/>
      <c r="G37" s="7"/>
      <c r="H37" s="25"/>
      <c r="I37" s="25"/>
      <c r="J37" s="26"/>
      <c r="K37" s="27"/>
    </row>
    <row r="38" spans="1:13" ht="15.75" thickBot="1" x14ac:dyDescent="0.3">
      <c r="A38" s="78" t="s">
        <v>0</v>
      </c>
      <c r="B38" s="98" t="s">
        <v>28</v>
      </c>
      <c r="C38" s="99"/>
      <c r="D38" s="100" t="s">
        <v>1</v>
      </c>
      <c r="E38" s="100" t="s">
        <v>13</v>
      </c>
      <c r="F38" s="100" t="s">
        <v>19</v>
      </c>
      <c r="G38" s="78" t="s">
        <v>2</v>
      </c>
      <c r="H38" s="82" t="s">
        <v>6</v>
      </c>
      <c r="I38" s="83"/>
      <c r="J38" s="70" t="s">
        <v>15</v>
      </c>
      <c r="K38" s="70" t="s">
        <v>16</v>
      </c>
      <c r="L38" s="78" t="s">
        <v>66</v>
      </c>
      <c r="M38" s="70" t="s">
        <v>67</v>
      </c>
    </row>
    <row r="39" spans="1:13" x14ac:dyDescent="0.25">
      <c r="A39" s="97"/>
      <c r="B39" s="78" t="s">
        <v>3</v>
      </c>
      <c r="C39" s="78" t="s">
        <v>4</v>
      </c>
      <c r="D39" s="101"/>
      <c r="E39" s="101"/>
      <c r="F39" s="101"/>
      <c r="G39" s="106"/>
      <c r="H39" s="85" t="s">
        <v>5</v>
      </c>
      <c r="I39" s="85" t="s">
        <v>33</v>
      </c>
      <c r="J39" s="71"/>
      <c r="K39" s="73"/>
      <c r="L39" s="79"/>
      <c r="M39" s="73"/>
    </row>
    <row r="40" spans="1:13" ht="19.5" customHeight="1" thickBot="1" x14ac:dyDescent="0.3">
      <c r="A40" s="84"/>
      <c r="B40" s="84"/>
      <c r="C40" s="84"/>
      <c r="D40" s="102"/>
      <c r="E40" s="102"/>
      <c r="F40" s="102"/>
      <c r="G40" s="107"/>
      <c r="H40" s="74"/>
      <c r="I40" s="86"/>
      <c r="J40" s="72"/>
      <c r="K40" s="74"/>
      <c r="L40" s="80"/>
      <c r="M40" s="74"/>
    </row>
    <row r="41" spans="1:13" ht="37.5" customHeight="1" thickBot="1" x14ac:dyDescent="0.3">
      <c r="A41" s="38">
        <v>1</v>
      </c>
      <c r="B41" s="38" t="s">
        <v>65</v>
      </c>
      <c r="C41" s="48" t="s">
        <v>62</v>
      </c>
      <c r="D41" s="38" t="s">
        <v>63</v>
      </c>
      <c r="E41" s="39" t="s">
        <v>64</v>
      </c>
      <c r="F41" s="38">
        <v>24</v>
      </c>
      <c r="G41" s="38" t="s">
        <v>27</v>
      </c>
      <c r="H41" s="38">
        <v>34</v>
      </c>
      <c r="I41" s="38">
        <v>36</v>
      </c>
      <c r="J41" s="45">
        <v>100005</v>
      </c>
      <c r="K41" s="45">
        <v>62600</v>
      </c>
      <c r="L41" s="42">
        <v>28000</v>
      </c>
      <c r="M41" s="42">
        <v>5100</v>
      </c>
    </row>
    <row r="42" spans="1:13" ht="15.75" thickBot="1" x14ac:dyDescent="0.3">
      <c r="A42" s="63">
        <f>SUM(A41:A41)</f>
        <v>1</v>
      </c>
      <c r="B42" s="90" t="s">
        <v>9</v>
      </c>
      <c r="C42" s="103"/>
      <c r="D42" s="103"/>
      <c r="E42" s="104"/>
      <c r="F42" s="59">
        <f>SUM(F41:F41)</f>
        <v>24</v>
      </c>
      <c r="G42" s="58"/>
      <c r="H42" s="59">
        <f>SUM(H41:H41)</f>
        <v>34</v>
      </c>
      <c r="I42" s="59">
        <f>SUM(I41:I41)</f>
        <v>36</v>
      </c>
      <c r="J42" s="60">
        <f>SUM(J41:J41)</f>
        <v>100005</v>
      </c>
      <c r="K42" s="60">
        <f>SUM(K41:K41)</f>
        <v>62600</v>
      </c>
      <c r="L42" s="60">
        <f t="shared" ref="L42:M42" si="3">SUM(L41:L41)</f>
        <v>28000</v>
      </c>
      <c r="M42" s="60">
        <f t="shared" si="3"/>
        <v>5100</v>
      </c>
    </row>
    <row r="43" spans="1:13" ht="15.75" thickBot="1" x14ac:dyDescent="0.3">
      <c r="A43" s="111" t="s">
        <v>8</v>
      </c>
      <c r="B43" s="112"/>
      <c r="C43" s="112"/>
      <c r="D43" s="112"/>
      <c r="E43" s="112"/>
      <c r="F43" s="112"/>
      <c r="G43" s="112"/>
      <c r="H43" s="34"/>
      <c r="I43" s="23"/>
      <c r="J43" s="60" t="s">
        <v>11</v>
      </c>
      <c r="K43" s="60">
        <f>+K42*1.1</f>
        <v>68860</v>
      </c>
      <c r="L43" s="42"/>
      <c r="M43" s="42"/>
    </row>
    <row r="44" spans="1:13" ht="15.75" thickBot="1" x14ac:dyDescent="0.3">
      <c r="A44" s="113" t="s">
        <v>22</v>
      </c>
      <c r="B44" s="114"/>
      <c r="C44" s="114"/>
      <c r="D44" s="114"/>
      <c r="E44" s="114"/>
      <c r="F44" s="114"/>
      <c r="G44" s="114"/>
      <c r="H44" s="24"/>
      <c r="I44" s="24"/>
      <c r="J44" s="75">
        <f>+J42+K43+L42+M42</f>
        <v>201965</v>
      </c>
      <c r="K44" s="76"/>
      <c r="L44" s="76"/>
      <c r="M44" s="77"/>
    </row>
    <row r="45" spans="1:13" x14ac:dyDescent="0.25">
      <c r="A45" s="51"/>
      <c r="B45" s="52"/>
      <c r="C45" s="52"/>
      <c r="D45" s="52"/>
      <c r="E45" s="52"/>
      <c r="F45" s="52"/>
      <c r="G45" s="52"/>
      <c r="H45" s="53"/>
      <c r="I45" s="53"/>
      <c r="J45" s="54"/>
      <c r="K45" s="55"/>
    </row>
    <row r="46" spans="1:13" x14ac:dyDescent="0.25">
      <c r="A46" s="6"/>
      <c r="B46" s="7"/>
      <c r="C46" s="7"/>
      <c r="D46" s="7"/>
      <c r="E46" s="7"/>
      <c r="F46" s="7"/>
      <c r="G46" s="7"/>
      <c r="H46" s="28"/>
      <c r="I46" s="29"/>
      <c r="J46" s="30"/>
      <c r="K46" s="31"/>
    </row>
    <row r="47" spans="1:13" x14ac:dyDescent="0.25">
      <c r="B47" s="5"/>
      <c r="D47" s="115" t="s">
        <v>17</v>
      </c>
      <c r="E47" s="115"/>
      <c r="F47" s="115"/>
      <c r="G47" s="115"/>
      <c r="H47" s="115"/>
      <c r="I47" s="32"/>
    </row>
    <row r="48" spans="1:13" x14ac:dyDescent="0.25">
      <c r="B48" s="5"/>
      <c r="D48" s="17"/>
      <c r="E48" s="17"/>
      <c r="F48" s="17"/>
      <c r="G48" s="17"/>
      <c r="H48" s="17"/>
      <c r="I48" s="32"/>
    </row>
    <row r="49" spans="1:13" ht="15" customHeight="1" x14ac:dyDescent="0.25">
      <c r="A49" s="69" t="s">
        <v>26</v>
      </c>
      <c r="B49" s="69"/>
      <c r="C49" s="16">
        <f>+A11+A20+A28+A30+A42</f>
        <v>6</v>
      </c>
      <c r="E49" s="94" t="s">
        <v>23</v>
      </c>
      <c r="F49" s="94"/>
      <c r="G49" s="3">
        <f>+J11+J20+J31+J42</f>
        <v>344185.1</v>
      </c>
      <c r="H49" s="32"/>
      <c r="I49" s="66"/>
      <c r="J49" t="s">
        <v>11</v>
      </c>
    </row>
    <row r="50" spans="1:13" ht="15" customHeight="1" x14ac:dyDescent="0.25">
      <c r="A50" s="69" t="s">
        <v>40</v>
      </c>
      <c r="B50" s="69"/>
      <c r="C50" s="16">
        <f>+A29</f>
        <v>1</v>
      </c>
      <c r="E50" s="46" t="s">
        <v>24</v>
      </c>
      <c r="F50" s="13"/>
      <c r="G50" s="3">
        <f>+K12+K21+K32+K43</f>
        <v>291335</v>
      </c>
      <c r="H50" s="32"/>
      <c r="I50" s="66"/>
      <c r="L50" s="49" t="s">
        <v>11</v>
      </c>
    </row>
    <row r="51" spans="1:13" x14ac:dyDescent="0.25">
      <c r="A51" s="4" t="s">
        <v>35</v>
      </c>
      <c r="B51" s="2"/>
      <c r="C51" s="20">
        <f>+F42+F31+F20+F11</f>
        <v>116</v>
      </c>
      <c r="E51" s="4" t="s">
        <v>69</v>
      </c>
      <c r="F51" s="14"/>
      <c r="G51" s="3">
        <f>+L11+L20+L31+L42</f>
        <v>116861.04000000001</v>
      </c>
      <c r="H51" s="32"/>
      <c r="I51" s="32"/>
    </row>
    <row r="52" spans="1:13" x14ac:dyDescent="0.25">
      <c r="A52" s="4" t="s">
        <v>7</v>
      </c>
      <c r="B52" s="4"/>
      <c r="C52" s="33">
        <f>+H11+H20+H31+H42</f>
        <v>119</v>
      </c>
      <c r="E52" s="4" t="s">
        <v>68</v>
      </c>
      <c r="G52" s="3">
        <f>+M11+M20+M31+M42</f>
        <v>31600</v>
      </c>
      <c r="H52" s="32"/>
      <c r="I52" s="32"/>
    </row>
    <row r="53" spans="1:13" ht="27.75" customHeight="1" x14ac:dyDescent="0.25">
      <c r="A53" s="81" t="s">
        <v>34</v>
      </c>
      <c r="B53" s="81"/>
      <c r="C53" s="64">
        <f>+I42+I31+I20+I11</f>
        <v>180</v>
      </c>
      <c r="H53" s="32"/>
      <c r="I53" s="32"/>
    </row>
    <row r="54" spans="1:13" x14ac:dyDescent="0.25">
      <c r="A54" s="69" t="s">
        <v>12</v>
      </c>
      <c r="B54" s="69"/>
      <c r="C54" s="64">
        <f>+C53+C52</f>
        <v>299</v>
      </c>
      <c r="E54" s="110" t="s">
        <v>18</v>
      </c>
      <c r="F54" s="110"/>
      <c r="G54" s="9">
        <f>+G49+G50+G51+G52</f>
        <v>783981.14</v>
      </c>
      <c r="H54" s="32"/>
      <c r="I54" s="32"/>
      <c r="M54" s="49" t="s">
        <v>11</v>
      </c>
    </row>
    <row r="57" spans="1:13" x14ac:dyDescent="0.25">
      <c r="C57" s="41" t="s">
        <v>21</v>
      </c>
      <c r="D57" s="40"/>
    </row>
    <row r="59" spans="1:13" x14ac:dyDescent="0.25">
      <c r="B59" s="4" t="s">
        <v>26</v>
      </c>
      <c r="C59" s="61">
        <f>+C49</f>
        <v>6</v>
      </c>
      <c r="D59" s="4" t="s">
        <v>14</v>
      </c>
      <c r="E59" s="67">
        <f>+C52</f>
        <v>119</v>
      </c>
    </row>
    <row r="60" spans="1:13" x14ac:dyDescent="0.25">
      <c r="B60" s="56" t="s">
        <v>40</v>
      </c>
      <c r="C60" s="61">
        <v>1</v>
      </c>
      <c r="D60" s="4" t="s">
        <v>20</v>
      </c>
      <c r="E60" s="67">
        <f>+C53</f>
        <v>180</v>
      </c>
    </row>
    <row r="61" spans="1:13" x14ac:dyDescent="0.25">
      <c r="B61" s="4"/>
      <c r="C61" s="8"/>
      <c r="D61" s="4" t="s">
        <v>11</v>
      </c>
      <c r="E61" s="2"/>
    </row>
    <row r="62" spans="1:13" x14ac:dyDescent="0.25">
      <c r="E62" s="2"/>
    </row>
  </sheetData>
  <mergeCells count="90">
    <mergeCell ref="E54:F54"/>
    <mergeCell ref="A21:G21"/>
    <mergeCell ref="A22:G22"/>
    <mergeCell ref="E49:F49"/>
    <mergeCell ref="B20:E20"/>
    <mergeCell ref="A49:B49"/>
    <mergeCell ref="A50:B50"/>
    <mergeCell ref="F38:F40"/>
    <mergeCell ref="G38:G40"/>
    <mergeCell ref="B42:E42"/>
    <mergeCell ref="A43:G43"/>
    <mergeCell ref="A44:G44"/>
    <mergeCell ref="D47:H47"/>
    <mergeCell ref="D38:D40"/>
    <mergeCell ref="E38:E40"/>
    <mergeCell ref="A38:A40"/>
    <mergeCell ref="K16:K18"/>
    <mergeCell ref="F25:F27"/>
    <mergeCell ref="G25:G27"/>
    <mergeCell ref="H25:I25"/>
    <mergeCell ref="J25:J27"/>
    <mergeCell ref="K25:K27"/>
    <mergeCell ref="H26:H27"/>
    <mergeCell ref="I26:I27"/>
    <mergeCell ref="H17:H18"/>
    <mergeCell ref="I17:I18"/>
    <mergeCell ref="F16:F18"/>
    <mergeCell ref="C17:C18"/>
    <mergeCell ref="G16:G18"/>
    <mergeCell ref="H16:I16"/>
    <mergeCell ref="J16:J18"/>
    <mergeCell ref="B31:E31"/>
    <mergeCell ref="A16:A18"/>
    <mergeCell ref="B16:C16"/>
    <mergeCell ref="D16:D18"/>
    <mergeCell ref="E16:E18"/>
    <mergeCell ref="C3:K3"/>
    <mergeCell ref="A6:A8"/>
    <mergeCell ref="B6:C6"/>
    <mergeCell ref="D6:D8"/>
    <mergeCell ref="E6:E8"/>
    <mergeCell ref="F6:F8"/>
    <mergeCell ref="G6:G8"/>
    <mergeCell ref="H6:I6"/>
    <mergeCell ref="J6:J8"/>
    <mergeCell ref="K6:K8"/>
    <mergeCell ref="B7:B8"/>
    <mergeCell ref="C7:C8"/>
    <mergeCell ref="H7:H8"/>
    <mergeCell ref="I7:I8"/>
    <mergeCell ref="A32:G32"/>
    <mergeCell ref="A33:G33"/>
    <mergeCell ref="A24:C24"/>
    <mergeCell ref="A37:C37"/>
    <mergeCell ref="A5:C5"/>
    <mergeCell ref="A15:E15"/>
    <mergeCell ref="A25:A27"/>
    <mergeCell ref="B25:C25"/>
    <mergeCell ref="D25:D27"/>
    <mergeCell ref="E25:E27"/>
    <mergeCell ref="B26:B27"/>
    <mergeCell ref="C26:C27"/>
    <mergeCell ref="A12:G12"/>
    <mergeCell ref="A13:G13"/>
    <mergeCell ref="B11:E11"/>
    <mergeCell ref="B17:B18"/>
    <mergeCell ref="H38:I38"/>
    <mergeCell ref="J38:J40"/>
    <mergeCell ref="K38:K40"/>
    <mergeCell ref="B39:B40"/>
    <mergeCell ref="C39:C40"/>
    <mergeCell ref="H39:H40"/>
    <mergeCell ref="I39:I40"/>
    <mergeCell ref="B38:C38"/>
    <mergeCell ref="A2:M2"/>
    <mergeCell ref="A1:M1"/>
    <mergeCell ref="A54:B54"/>
    <mergeCell ref="L6:L8"/>
    <mergeCell ref="M6:M8"/>
    <mergeCell ref="J13:M13"/>
    <mergeCell ref="L16:L18"/>
    <mergeCell ref="M16:M18"/>
    <mergeCell ref="J22:M22"/>
    <mergeCell ref="L25:L27"/>
    <mergeCell ref="M25:M27"/>
    <mergeCell ref="J33:M33"/>
    <mergeCell ref="L38:L40"/>
    <mergeCell ref="M38:M40"/>
    <mergeCell ref="J44:M44"/>
    <mergeCell ref="A53:B53"/>
  </mergeCells>
  <pageMargins left="0.25" right="0.25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</vt:lpstr>
      <vt:lpstr>ENERO!Área_de_impresión</vt:lpstr>
      <vt:lpstr>ENERO!Títulos_a_imprimir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2020-02-03T14:40:39Z</cp:lastPrinted>
  <dcterms:created xsi:type="dcterms:W3CDTF">2015-11-30T18:04:44Z</dcterms:created>
  <dcterms:modified xsi:type="dcterms:W3CDTF">2020-02-05T16:12:55Z</dcterms:modified>
</cp:coreProperties>
</file>