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37" i="1"/>
  <c r="Q36"/>
  <c r="P37"/>
  <c r="R37"/>
  <c r="R38" s="1"/>
  <c r="R39" s="1"/>
  <c r="N36"/>
  <c r="S34"/>
  <c r="S35"/>
  <c r="S37"/>
  <c r="K39"/>
  <c r="K33"/>
  <c r="L39"/>
  <c r="M39"/>
  <c r="N39"/>
  <c r="O39"/>
  <c r="P36"/>
  <c r="N38"/>
  <c r="Q9"/>
  <c r="Q10"/>
  <c r="Q11"/>
  <c r="Q12"/>
  <c r="S12" s="1"/>
  <c r="Q13"/>
  <c r="Q14"/>
  <c r="Q15"/>
  <c r="Q16"/>
  <c r="S16" s="1"/>
  <c r="Q17"/>
  <c r="Q18"/>
  <c r="Q19"/>
  <c r="Q20"/>
  <c r="S20" s="1"/>
  <c r="Q21"/>
  <c r="Q22"/>
  <c r="S22" s="1"/>
  <c r="Q23"/>
  <c r="Q24"/>
  <c r="Q25"/>
  <c r="Q26"/>
  <c r="S26" s="1"/>
  <c r="Q27"/>
  <c r="Q28"/>
  <c r="Q29"/>
  <c r="Q30"/>
  <c r="S30" s="1"/>
  <c r="Q31"/>
  <c r="Q32"/>
  <c r="Q8"/>
  <c r="S29"/>
  <c r="S25"/>
  <c r="S23"/>
  <c r="S15"/>
  <c r="S13"/>
  <c r="S11"/>
  <c r="S17"/>
  <c r="S27"/>
  <c r="S10"/>
  <c r="S14"/>
  <c r="S18"/>
  <c r="S21"/>
  <c r="S24"/>
  <c r="S28"/>
  <c r="S32"/>
  <c r="S9"/>
  <c r="S8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S36"/>
  <c r="R36"/>
  <c r="S19"/>
  <c r="S31"/>
  <c r="L38"/>
  <c r="K37"/>
  <c r="K36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N29"/>
  <c r="N28"/>
  <c r="N14"/>
  <c r="N9"/>
  <c r="N37"/>
  <c r="N32"/>
  <c r="N31"/>
  <c r="N30"/>
  <c r="N27"/>
  <c r="N26"/>
  <c r="N25"/>
  <c r="N24"/>
  <c r="N23"/>
  <c r="N22"/>
  <c r="N21"/>
  <c r="N20"/>
  <c r="N19"/>
  <c r="N18"/>
  <c r="N17"/>
  <c r="N16"/>
  <c r="N15"/>
  <c r="N13"/>
  <c r="N12"/>
  <c r="N11"/>
  <c r="N10"/>
  <c r="N8"/>
  <c r="M33"/>
  <c r="J33"/>
  <c r="J39" s="1"/>
  <c r="H33"/>
  <c r="I38"/>
  <c r="I39" s="1"/>
  <c r="Q38"/>
  <c r="Q39" s="1"/>
  <c r="P38"/>
  <c r="P39" s="1"/>
  <c r="O38"/>
  <c r="M38"/>
  <c r="J38"/>
  <c r="G38"/>
  <c r="G39" s="1"/>
  <c r="H38"/>
  <c r="G33"/>
  <c r="S38" l="1"/>
  <c r="S39" s="1"/>
  <c r="H39"/>
  <c r="S33"/>
  <c r="K38"/>
  <c r="N33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<sst xmlns="http://schemas.openxmlformats.org/spreadsheetml/2006/main" count="194" uniqueCount="135">
  <si>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</si>
  <si>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</si>
  <si>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</si>
  <si>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</si>
  <si>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</si>
  <si>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</si>
  <si>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</si>
  <si>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</si>
  <si>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</si>
  <si>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</si>
  <si>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</si>
  <si>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</si>
  <si>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</si>
  <si>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</si>
  <si>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</si>
  <si>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</si>
  <si>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</si>
  <si>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</si>
  <si>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</si>
  <si>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</si>
  <si>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</si>
  <si>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</si>
  <si>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</si>
  <si>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</si>
  <si>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</si>
  <si>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</si>
  <si>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</si>
  <si>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</si>
  <si>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</si>
  <si>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</si>
  <si>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</si>
  <si>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</si>
  <si>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</si>
  <si>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</si>
  <si>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</si>
  <si>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</si>
  <si>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</si>
  <si>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</si>
  <si>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</si>
  <si>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</si>
  <si>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</si>
  <si>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</si>
  <si>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</si>
  <si>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</si>
  <si>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</si>
  <si>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</si>
  <si>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</si>
  <si>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</si>
  <si>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</si>
  <si>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</si>
  <si>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</si>
  <si>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</si>
  <si>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</si>
  <si>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</si>
  <si>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</si>
  <si>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</si>
  <si>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</si>
  <si>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</si>
  <si>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</si>
  <si>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</si>
  <si>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</si>
  <si>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</si>
  <si>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</si>
  <si>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</si>
  <si>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</si>
  <si>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</si>
  <si>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</si>
  <si>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</si>
  <si>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</si>
  <si>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</si>
  <si>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</si>
  <si>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</si>
  <si>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</si>
  <si>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</si>
  <si>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</si>
  <si>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</si>
  <si>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</si>
  <si>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</si>
  <si>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</si>
  <si>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</si>
  <si>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</si>
  <si>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</si>
  <si>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</si>
  <si>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</si>
  <si>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</si>
  <si>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</si>
  <si>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</si>
  <si>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</si>
  <si>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</si>
  <si>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</si>
  <si>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</si>
  <si>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</si>
  <si>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</si>
  <si>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</si>
  <si>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</si>
  <si>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</si>
  <si>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</si>
  <si>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</si>
  <si>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</si>
  <si>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</si>
  <si>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</si>
  <si>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</si>
  <si>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</si>
  <si>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</si>
  <si>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</si>
  <si>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</si>
  <si>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</si>
  <si>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</si>
  <si>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</si>
  <si>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</si>
  <si>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</si>
  <si>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</si>
  <si>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</si>
  <si>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</si>
  <si>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</si>
  <si>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</si>
  <si>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(1.1%) (*)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</si>
  <si>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</si>
  <si>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</si>
  <si>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</si>
  <si>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</si>
  <si>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</si>
  <si>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</si>
  <si>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</si>
  <si>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</si>
  <si>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</si>
  <si>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</si>
  <si>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</si>
  <si>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</si>
  <si>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</si>
  <si>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</si>
  <si>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</si>
  <si>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</si>
  <si>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</si>
  <si>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NOMINA EMPLEADOS AGOSTO 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</si>
</sst>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5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F1" workbookViewId="0">
      <selection activeCell="S39" sqref="S39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>
      <c r="A2" s="80" t="s">
        <v>134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75"/>
      <c r="B4" s="75"/>
      <c r="C4" s="75"/>
      <c r="D4" s="75"/>
      <c r="E4" s="75"/>
      <c r="F4" s="75"/>
      <c r="G4" s="75"/>
      <c r="H4" s="75"/>
      <c r="I4" s="75"/>
      <c r="J4" s="82" t="s">
        <v>2</v>
      </c>
      <c r="K4" s="82"/>
      <c r="L4" s="82"/>
      <c r="M4" s="82"/>
      <c r="N4" s="82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3" t="s">
        <v>7</v>
      </c>
      <c r="N5" s="84"/>
      <c r="O5" s="76" t="s">
        <v>8</v>
      </c>
      <c r="P5" s="51"/>
      <c r="Q5" s="51"/>
      <c r="R5" s="52"/>
      <c r="S5" s="52"/>
      <c r="T5" s="53"/>
    </row>
    <row r="6" spans="1:20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116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>
      <c r="A8" s="10">
        <v>1</v>
      </c>
      <c r="B8" s="4" t="s">
        <v>32</v>
      </c>
      <c r="C8" s="4" t="s">
        <v>33</v>
      </c>
      <c r="D8" s="4" t="s">
        <v>117</v>
      </c>
      <c r="E8" s="4" t="s">
        <v>34</v>
      </c>
      <c r="F8" s="4" t="s">
        <v>35</v>
      </c>
      <c r="G8" s="21">
        <v>65850.84</v>
      </c>
      <c r="H8" s="5">
        <v>4401.1099999999997</v>
      </c>
      <c r="I8" s="3">
        <v>25</v>
      </c>
      <c r="J8" s="5">
        <v>1889.9191079999998</v>
      </c>
      <c r="K8" s="22">
        <f>G8*K7</f>
        <v>4675.4096399999989</v>
      </c>
      <c r="L8" s="5">
        <v>490.03</v>
      </c>
      <c r="M8" s="30">
        <v>2001.8655359999998</v>
      </c>
      <c r="N8" s="5">
        <f>G8*N7</f>
        <v>4668.8245560000005</v>
      </c>
      <c r="O8" s="2">
        <v>932.76</v>
      </c>
      <c r="P8" s="2">
        <v>13726.05</v>
      </c>
      <c r="Q8" s="29">
        <f>J8+M8</f>
        <v>3891.7846439999994</v>
      </c>
      <c r="R8" s="27">
        <f>K8+N8</f>
        <v>9344.2341959999994</v>
      </c>
      <c r="S8" s="25">
        <f>G8-Q8</f>
        <v>61959.055355999997</v>
      </c>
      <c r="T8" s="4">
        <v>111</v>
      </c>
    </row>
    <row r="9" spans="1:20">
      <c r="A9" s="10">
        <v>2</v>
      </c>
      <c r="B9" s="6" t="s">
        <v>36</v>
      </c>
      <c r="C9" s="4" t="s">
        <v>99</v>
      </c>
      <c r="D9" s="4" t="s">
        <v>118</v>
      </c>
      <c r="E9" s="4" t="s">
        <v>119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5">
        <v>490.03</v>
      </c>
      <c r="M9" s="30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>
      <c r="A10" s="10">
        <v>3</v>
      </c>
      <c r="B10" s="4" t="s">
        <v>38</v>
      </c>
      <c r="C10" s="4" t="s">
        <v>100</v>
      </c>
      <c r="D10" s="4" t="s">
        <v>120</v>
      </c>
      <c r="E10" s="4" t="s">
        <v>121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5">
        <v>490.03</v>
      </c>
      <c r="M10" s="30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>
      <c r="A11" s="10">
        <v>4</v>
      </c>
      <c r="B11" s="4" t="s">
        <v>39</v>
      </c>
      <c r="C11" s="4" t="s">
        <v>101</v>
      </c>
      <c r="D11" s="4" t="s">
        <v>117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5">
        <v>490.03</v>
      </c>
      <c r="M11" s="30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>
      <c r="A12" s="10">
        <v>5</v>
      </c>
      <c r="B12" s="4" t="s">
        <v>40</v>
      </c>
      <c r="C12" s="6" t="s">
        <v>102</v>
      </c>
      <c r="D12" s="6" t="s">
        <v>122</v>
      </c>
      <c r="E12" s="6" t="s">
        <v>123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5">
        <v>490.03</v>
      </c>
      <c r="M12" s="30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>
      <c r="A13" s="10">
        <v>6</v>
      </c>
      <c r="B13" s="4" t="s">
        <v>41</v>
      </c>
      <c r="C13" s="4" t="s">
        <v>42</v>
      </c>
      <c r="D13" s="6" t="s">
        <v>122</v>
      </c>
      <c r="E13" s="4" t="s">
        <v>43</v>
      </c>
      <c r="F13" s="4" t="s">
        <v>35</v>
      </c>
      <c r="G13" s="20">
        <v>93515</v>
      </c>
      <c r="H13" s="5">
        <v>10580</v>
      </c>
      <c r="I13" s="3">
        <v>25</v>
      </c>
      <c r="J13" s="5">
        <v>2683.88</v>
      </c>
      <c r="K13" s="79">
        <f>G13*K7</f>
        <v>6639.5649999999996</v>
      </c>
      <c r="L13" s="5">
        <v>490.03</v>
      </c>
      <c r="M13" s="30">
        <v>2842.86</v>
      </c>
      <c r="N13" s="5">
        <f>G13*N7</f>
        <v>6630.2135000000007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13269.7785</v>
      </c>
      <c r="S13" s="25">
        <f t="shared" si="2"/>
        <v>87988.26</v>
      </c>
      <c r="T13" s="4">
        <v>111</v>
      </c>
    </row>
    <row r="14" spans="1:20">
      <c r="A14" s="10">
        <v>7</v>
      </c>
      <c r="B14" s="4" t="s">
        <v>44</v>
      </c>
      <c r="C14" s="4" t="s">
        <v>103</v>
      </c>
      <c r="D14" s="4" t="s">
        <v>124</v>
      </c>
      <c r="E14" s="4" t="s">
        <v>125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5">
        <v>490.03</v>
      </c>
      <c r="M14" s="30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>
      <c r="A15" s="10">
        <v>8</v>
      </c>
      <c r="B15" s="4" t="s">
        <v>45</v>
      </c>
      <c r="C15" s="4" t="s">
        <v>46</v>
      </c>
      <c r="D15" s="4" t="s">
        <v>117</v>
      </c>
      <c r="E15" s="4" t="s">
        <v>46</v>
      </c>
      <c r="F15" s="4" t="s">
        <v>35</v>
      </c>
      <c r="G15" s="20">
        <v>42840</v>
      </c>
      <c r="H15" s="5">
        <v>703.56</v>
      </c>
      <c r="I15" s="3">
        <v>25</v>
      </c>
      <c r="J15" s="5">
        <v>1229.508</v>
      </c>
      <c r="K15" s="79">
        <f>G15*K7</f>
        <v>3041.64</v>
      </c>
      <c r="L15" s="5">
        <v>471.24</v>
      </c>
      <c r="M15" s="30">
        <v>1302.336</v>
      </c>
      <c r="N15" s="5">
        <f>G15*N7</f>
        <v>3037.3560000000002</v>
      </c>
      <c r="O15" s="2">
        <v>932.76</v>
      </c>
      <c r="P15" s="2">
        <v>9044.4639999999999</v>
      </c>
      <c r="Q15" s="29">
        <f t="shared" si="0"/>
        <v>2531.8440000000001</v>
      </c>
      <c r="R15" s="27">
        <f t="shared" si="1"/>
        <v>6078.9960000000001</v>
      </c>
      <c r="S15" s="25">
        <f t="shared" si="2"/>
        <v>40308.156000000003</v>
      </c>
      <c r="T15" s="4">
        <v>111</v>
      </c>
    </row>
    <row r="16" spans="1:20">
      <c r="A16" s="10">
        <v>9</v>
      </c>
      <c r="B16" s="4" t="s">
        <v>47</v>
      </c>
      <c r="C16" s="4" t="s">
        <v>43</v>
      </c>
      <c r="D16" s="4" t="s">
        <v>117</v>
      </c>
      <c r="E16" s="4" t="s">
        <v>43</v>
      </c>
      <c r="F16" s="4" t="s">
        <v>35</v>
      </c>
      <c r="G16" s="20">
        <v>64515</v>
      </c>
      <c r="H16" s="5">
        <v>4149.7299999999996</v>
      </c>
      <c r="I16" s="3">
        <v>25</v>
      </c>
      <c r="J16" s="5">
        <v>1851.5805</v>
      </c>
      <c r="K16" s="23">
        <f>G16*K7</f>
        <v>4580.5649999999996</v>
      </c>
      <c r="L16" s="5">
        <v>490.03</v>
      </c>
      <c r="M16" s="7">
        <v>1961.2560000000001</v>
      </c>
      <c r="N16" s="5">
        <f>G16*N7</f>
        <v>4574.1135000000004</v>
      </c>
      <c r="O16" s="2">
        <v>932.76</v>
      </c>
      <c r="P16" s="2">
        <v>4272.24</v>
      </c>
      <c r="Q16" s="29">
        <f t="shared" si="0"/>
        <v>3812.8365000000003</v>
      </c>
      <c r="R16" s="27">
        <f t="shared" si="1"/>
        <v>9154.6785</v>
      </c>
      <c r="S16" s="25">
        <f t="shared" si="2"/>
        <v>60702.163500000002</v>
      </c>
      <c r="T16" s="4">
        <v>111</v>
      </c>
    </row>
    <row r="17" spans="1:20">
      <c r="A17" s="10">
        <v>10</v>
      </c>
      <c r="B17" s="4" t="s">
        <v>48</v>
      </c>
      <c r="C17" s="6" t="s">
        <v>49</v>
      </c>
      <c r="D17" s="4" t="s">
        <v>117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5">
        <v>136.62</v>
      </c>
      <c r="M17" s="7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>
      <c r="A18" s="10">
        <v>11</v>
      </c>
      <c r="B18" s="4" t="s">
        <v>51</v>
      </c>
      <c r="C18" s="6" t="s">
        <v>52</v>
      </c>
      <c r="D18" s="4" t="s">
        <v>117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5">
        <v>136.62</v>
      </c>
      <c r="M18" s="7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>
      <c r="A19" s="10">
        <v>12</v>
      </c>
      <c r="B19" s="4" t="s">
        <v>53</v>
      </c>
      <c r="C19" s="4" t="s">
        <v>104</v>
      </c>
      <c r="D19" s="4" t="s">
        <v>118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5">
        <v>490.03</v>
      </c>
      <c r="M19" s="7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92865</v>
      </c>
      <c r="H20" s="5">
        <v>10427.11</v>
      </c>
      <c r="I20" s="3">
        <v>25</v>
      </c>
      <c r="J20" s="5">
        <v>2665.23</v>
      </c>
      <c r="K20" s="23">
        <f>G20*K7</f>
        <v>6593.4149999999991</v>
      </c>
      <c r="L20" s="5">
        <v>490.03</v>
      </c>
      <c r="M20" s="7">
        <v>2823.1</v>
      </c>
      <c r="N20" s="5">
        <f>G20*N7</f>
        <v>6584.1285000000007</v>
      </c>
      <c r="O20" s="2">
        <v>0</v>
      </c>
      <c r="P20" s="2">
        <v>13401.136500000001</v>
      </c>
      <c r="Q20" s="29">
        <f t="shared" si="0"/>
        <v>5488.33</v>
      </c>
      <c r="R20" s="27">
        <f t="shared" si="1"/>
        <v>13177.5435</v>
      </c>
      <c r="S20" s="25">
        <f t="shared" si="2"/>
        <v>87376.67</v>
      </c>
      <c r="T20" s="4">
        <v>111</v>
      </c>
    </row>
    <row r="21" spans="1:20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5">
        <v>490.03</v>
      </c>
      <c r="M21" s="30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>
      <c r="A22" s="10">
        <v>15</v>
      </c>
      <c r="B22" s="4" t="s">
        <v>61</v>
      </c>
      <c r="C22" s="4" t="s">
        <v>105</v>
      </c>
      <c r="D22" s="4" t="s">
        <v>126</v>
      </c>
      <c r="E22" s="4" t="s">
        <v>127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5">
        <v>490.03</v>
      </c>
      <c r="M22" s="30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5">
        <v>380.16</v>
      </c>
      <c r="M23" s="7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5">
        <v>250.01</v>
      </c>
      <c r="M24" s="7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>
      <c r="A25" s="10">
        <v>18</v>
      </c>
      <c r="B25" s="4" t="s">
        <v>68</v>
      </c>
      <c r="C25" s="4" t="s">
        <v>106</v>
      </c>
      <c r="D25" s="4" t="s">
        <v>106</v>
      </c>
      <c r="E25" s="4" t="s">
        <v>128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5">
        <v>490.03</v>
      </c>
      <c r="M25" s="30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5">
        <v>490.03</v>
      </c>
      <c r="M26" s="7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>
      <c r="A27" s="10">
        <v>21</v>
      </c>
      <c r="B27" s="4" t="s">
        <v>71</v>
      </c>
      <c r="C27" s="6" t="s">
        <v>72</v>
      </c>
      <c r="D27" s="4" t="s">
        <v>117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5">
        <v>385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5">
        <v>198</v>
      </c>
      <c r="M28" s="7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>
      <c r="A29" s="10">
        <v>22</v>
      </c>
      <c r="B29" s="4" t="s">
        <v>77</v>
      </c>
      <c r="C29" s="6" t="s">
        <v>78</v>
      </c>
      <c r="D29" s="4" t="s">
        <v>117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5">
        <v>275</v>
      </c>
      <c r="M29" s="7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5">
        <v>380.16</v>
      </c>
      <c r="M30" s="7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112</v>
      </c>
    </row>
    <row r="31" spans="1:20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5">
        <v>490.03</v>
      </c>
      <c r="M31" s="30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>
      <c r="A32" s="10">
        <v>25</v>
      </c>
      <c r="B32" s="4" t="s">
        <v>114</v>
      </c>
      <c r="C32" s="4" t="s">
        <v>42</v>
      </c>
      <c r="D32" s="6" t="s">
        <v>129</v>
      </c>
      <c r="E32" s="4" t="s">
        <v>43</v>
      </c>
      <c r="F32" s="4" t="s">
        <v>35</v>
      </c>
      <c r="G32" s="20">
        <v>92865</v>
      </c>
      <c r="H32" s="5">
        <v>10427.11</v>
      </c>
      <c r="I32" s="3">
        <v>25</v>
      </c>
      <c r="J32" s="5">
        <v>2665.23</v>
      </c>
      <c r="K32" s="23">
        <f>G32*K7</f>
        <v>6593.4149999999991</v>
      </c>
      <c r="L32" s="5">
        <v>490.03</v>
      </c>
      <c r="M32" s="30">
        <v>2823.1</v>
      </c>
      <c r="N32" s="5">
        <f>G32*N7</f>
        <v>6584.1285000000007</v>
      </c>
      <c r="O32" s="2">
        <v>0</v>
      </c>
      <c r="P32" s="2">
        <v>13401.136500000001</v>
      </c>
      <c r="Q32" s="29">
        <f t="shared" si="0"/>
        <v>5488.33</v>
      </c>
      <c r="R32" s="27">
        <f t="shared" si="1"/>
        <v>13177.5435</v>
      </c>
      <c r="S32" s="25">
        <f t="shared" si="2"/>
        <v>87376.67</v>
      </c>
      <c r="T32" s="4">
        <v>111</v>
      </c>
    </row>
    <row r="33" spans="1:20">
      <c r="B33" s="65" t="s">
        <v>80</v>
      </c>
      <c r="C33" s="66"/>
      <c r="D33" s="67"/>
      <c r="E33" s="67"/>
      <c r="F33" s="67"/>
      <c r="G33" s="68">
        <f>SUM(G8:G32)</f>
        <v>2017423.1199999999</v>
      </c>
      <c r="H33" s="69">
        <f>SUM(H8:H32)</f>
        <v>235971.53999999998</v>
      </c>
      <c r="I33" s="38">
        <v>625</v>
      </c>
      <c r="J33" s="69">
        <f>SUM(J8:J32)</f>
        <v>57900.051708000006</v>
      </c>
      <c r="K33" s="70">
        <f>SUM(K8:K32)</f>
        <v>143224.61651999998</v>
      </c>
      <c r="L33" s="69">
        <v>10453.289999999999</v>
      </c>
      <c r="M33" s="71">
        <f>SUM(M8:M32)</f>
        <v>55354.442736000012</v>
      </c>
      <c r="N33" s="69">
        <f>SUM(N8:N32)</f>
        <v>143035.29920800001</v>
      </c>
      <c r="O33" s="69">
        <v>5596.56</v>
      </c>
      <c r="P33" s="38">
        <v>327423.91228000005</v>
      </c>
      <c r="Q33" s="72">
        <v>97589.098780000015</v>
      </c>
      <c r="R33" s="73">
        <v>244848.96000000002</v>
      </c>
      <c r="S33" s="74">
        <f>SUM(S8:S32)</f>
        <v>1904168.625556</v>
      </c>
      <c r="T33" s="4">
        <v>111</v>
      </c>
    </row>
    <row r="34" spans="1:20">
      <c r="A34" s="10">
        <v>26</v>
      </c>
      <c r="B34" s="17" t="s">
        <v>83</v>
      </c>
      <c r="C34" s="17" t="s">
        <v>84</v>
      </c>
      <c r="D34" s="4" t="s">
        <v>85</v>
      </c>
      <c r="E34" s="4" t="s">
        <v>84</v>
      </c>
      <c r="F34" s="4" t="s">
        <v>86</v>
      </c>
      <c r="G34" s="18">
        <v>24760</v>
      </c>
      <c r="H34" s="18">
        <v>2476</v>
      </c>
      <c r="I34" s="3">
        <v>0</v>
      </c>
      <c r="J34" s="5">
        <v>0</v>
      </c>
      <c r="K34" s="23">
        <v>0</v>
      </c>
      <c r="L34" s="5">
        <v>0</v>
      </c>
      <c r="M34" s="1">
        <v>0</v>
      </c>
      <c r="N34" s="5">
        <v>0</v>
      </c>
      <c r="O34" s="5">
        <v>0</v>
      </c>
      <c r="P34" s="2">
        <v>0</v>
      </c>
      <c r="Q34" s="29">
        <v>0</v>
      </c>
      <c r="R34" s="27">
        <v>0</v>
      </c>
      <c r="S34" s="25">
        <f>G34-H34</f>
        <v>22284</v>
      </c>
      <c r="T34" s="4">
        <v>112</v>
      </c>
    </row>
    <row r="35" spans="1:20">
      <c r="A35" s="10">
        <v>27</v>
      </c>
      <c r="B35" s="4" t="s">
        <v>87</v>
      </c>
      <c r="C35" s="6" t="s">
        <v>88</v>
      </c>
      <c r="D35" s="4" t="s">
        <v>117</v>
      </c>
      <c r="E35" s="4" t="s">
        <v>89</v>
      </c>
      <c r="F35" s="4" t="s">
        <v>90</v>
      </c>
      <c r="G35" s="20">
        <v>16250</v>
      </c>
      <c r="H35" s="5">
        <v>0</v>
      </c>
      <c r="I35" s="3">
        <v>25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</f>
        <v>16250</v>
      </c>
      <c r="T35" s="4">
        <v>122</v>
      </c>
    </row>
    <row r="36" spans="1:20">
      <c r="B36" s="4" t="s">
        <v>96</v>
      </c>
      <c r="C36" s="4" t="s">
        <v>97</v>
      </c>
      <c r="D36" s="4" t="s">
        <v>97</v>
      </c>
      <c r="E36" s="4" t="s">
        <v>97</v>
      </c>
      <c r="F36" s="6" t="s">
        <v>98</v>
      </c>
      <c r="G36" s="20">
        <v>131951.16</v>
      </c>
      <c r="H36" s="5">
        <v>19544.310000000001</v>
      </c>
      <c r="I36" s="3">
        <v>0</v>
      </c>
      <c r="J36" s="5">
        <v>3787</v>
      </c>
      <c r="K36" s="23">
        <f>G36*K7</f>
        <v>9368.5323599999992</v>
      </c>
      <c r="L36" s="5">
        <v>490.03</v>
      </c>
      <c r="M36" s="30">
        <v>3385.65</v>
      </c>
      <c r="N36" s="5">
        <f>G36*N7</f>
        <v>9355.3372440000003</v>
      </c>
      <c r="O36" s="2">
        <v>932.76</v>
      </c>
      <c r="P36" s="2">
        <f>J36+M36</f>
        <v>7172.65</v>
      </c>
      <c r="Q36" s="29">
        <f>J36+M36</f>
        <v>7172.65</v>
      </c>
      <c r="R36" s="27">
        <f>J36+M36</f>
        <v>7172.65</v>
      </c>
      <c r="S36" s="25">
        <f>G36-R36</f>
        <v>124778.51000000001</v>
      </c>
      <c r="T36" s="4">
        <v>111</v>
      </c>
    </row>
    <row r="37" spans="1:20">
      <c r="B37" s="4" t="s">
        <v>130</v>
      </c>
      <c r="C37" s="4" t="s">
        <v>131</v>
      </c>
      <c r="D37" s="4" t="s">
        <v>132</v>
      </c>
      <c r="E37" s="4" t="s">
        <v>131</v>
      </c>
      <c r="F37" s="6" t="s">
        <v>98</v>
      </c>
      <c r="G37" s="20">
        <v>26000</v>
      </c>
      <c r="H37" s="5">
        <v>0</v>
      </c>
      <c r="I37" s="3">
        <v>25</v>
      </c>
      <c r="J37" s="5">
        <v>746.2</v>
      </c>
      <c r="K37" s="23">
        <f>G37*K7</f>
        <v>1845.9999999999998</v>
      </c>
      <c r="L37" s="5">
        <v>286</v>
      </c>
      <c r="M37" s="30">
        <v>790.4</v>
      </c>
      <c r="N37" s="5">
        <f>G37*N7</f>
        <v>1843.4</v>
      </c>
      <c r="O37" s="2">
        <v>0</v>
      </c>
      <c r="P37" s="2">
        <f>J37+M37</f>
        <v>1536.6</v>
      </c>
      <c r="Q37" s="29">
        <f>J37+M37</f>
        <v>1536.6</v>
      </c>
      <c r="R37" s="27">
        <f>K37+N37</f>
        <v>3689.3999999999996</v>
      </c>
      <c r="S37" s="25">
        <f>G37-Q37</f>
        <v>24463.4</v>
      </c>
      <c r="T37" s="4">
        <v>112</v>
      </c>
    </row>
    <row r="38" spans="1:20">
      <c r="A38" s="4" t="s">
        <v>27</v>
      </c>
      <c r="B38" s="37" t="s">
        <v>107</v>
      </c>
      <c r="C38" s="12"/>
      <c r="D38" s="12"/>
      <c r="E38" s="12"/>
      <c r="F38" s="12"/>
      <c r="G38" s="19">
        <f t="shared" ref="G38:R38" si="3">SUM(G34:G37)</f>
        <v>198961.16</v>
      </c>
      <c r="H38" s="7">
        <f t="shared" si="3"/>
        <v>22020.31</v>
      </c>
      <c r="I38" s="7">
        <f t="shared" si="3"/>
        <v>50</v>
      </c>
      <c r="J38" s="7">
        <f t="shared" si="3"/>
        <v>4533.2</v>
      </c>
      <c r="K38" s="24">
        <f t="shared" si="3"/>
        <v>11214.532359999999</v>
      </c>
      <c r="L38" s="7">
        <f t="shared" si="3"/>
        <v>776.03</v>
      </c>
      <c r="M38" s="7">
        <f t="shared" si="3"/>
        <v>4176.05</v>
      </c>
      <c r="N38" s="7">
        <f>SUM(N34:N37)</f>
        <v>11198.737244</v>
      </c>
      <c r="O38" s="7">
        <f t="shared" si="3"/>
        <v>932.76</v>
      </c>
      <c r="P38" s="30">
        <f t="shared" si="3"/>
        <v>8709.25</v>
      </c>
      <c r="Q38" s="31">
        <f t="shared" si="3"/>
        <v>8709.25</v>
      </c>
      <c r="R38" s="28">
        <f t="shared" si="3"/>
        <v>10862.05</v>
      </c>
      <c r="S38" s="26">
        <f>SUM(S34:S37)</f>
        <v>187775.91</v>
      </c>
      <c r="T38" s="4">
        <v>112</v>
      </c>
    </row>
    <row r="39" spans="1:20">
      <c r="A39" s="4"/>
      <c r="B39" s="37" t="s">
        <v>91</v>
      </c>
      <c r="C39" s="12"/>
      <c r="D39" s="12"/>
      <c r="E39" s="12"/>
      <c r="F39" s="12"/>
      <c r="G39" s="7">
        <f>+G38+G33</f>
        <v>2216384.2799999998</v>
      </c>
      <c r="H39" s="7">
        <f>H33+H38</f>
        <v>257991.84999999998</v>
      </c>
      <c r="I39" s="7">
        <f>I33+I38</f>
        <v>675</v>
      </c>
      <c r="J39" s="7">
        <f>J33+J38</f>
        <v>62433.251708000003</v>
      </c>
      <c r="K39" s="24">
        <f>K33+K38</f>
        <v>154439.14887999999</v>
      </c>
      <c r="L39" s="7">
        <f>+L33+L38</f>
        <v>11229.32</v>
      </c>
      <c r="M39" s="7">
        <f>M33+M38</f>
        <v>59530.492736000015</v>
      </c>
      <c r="N39" s="7">
        <f>N33+N38</f>
        <v>154234.036452</v>
      </c>
      <c r="O39" s="7">
        <f>O33+O38</f>
        <v>6529.3200000000006</v>
      </c>
      <c r="P39" s="30">
        <f>P33+P38</f>
        <v>336133.16228000005</v>
      </c>
      <c r="Q39" s="31">
        <f>Q33+Q38</f>
        <v>106298.34878000001</v>
      </c>
      <c r="R39" s="28">
        <f>R33+R38</f>
        <v>255711.01</v>
      </c>
      <c r="S39" s="7">
        <f>S33+S38</f>
        <v>2091944.535556</v>
      </c>
      <c r="T39" s="7"/>
    </row>
    <row r="40" spans="1:20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>
      <c r="A42" s="14"/>
      <c r="B42" s="36" t="s">
        <v>133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>
        <v>24760</v>
      </c>
    </row>
    <row r="43" spans="1:20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2017-08-29T15:18:14Z</dcterms:modified>
</cp:coreProperties>
</file>