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COMPRAS Y CONTRATACIONES\DOCUMENTOS PARA TRANSPARENCIA\AÑO 2022\DICIEMBRE 2022\"/>
    </mc:Choice>
  </mc:AlternateContent>
  <xr:revisionPtr revIDLastSave="0" documentId="13_ncr:1_{C4ACF7E1-1472-407C-8ACB-1275FD4988CC}" xr6:coauthVersionLast="47" xr6:coauthVersionMax="47" xr10:uidLastSave="{00000000-0000-0000-0000-000000000000}"/>
  <bookViews>
    <workbookView xWindow="-120" yWindow="-120" windowWidth="29040" windowHeight="15720" xr2:uid="{71336953-1C82-49CA-AA52-E9AF2F1C7433}"/>
  </bookViews>
  <sheets>
    <sheet name="Hoja1" sheetId="1" r:id="rId1"/>
  </sheets>
  <definedNames>
    <definedName name="_xlnm.Print_Titles" localSheetId="0">Hoja1!$4:$4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55" i="1" l="1"/>
  <c r="G43" i="1"/>
  <c r="G37" i="1"/>
  <c r="G21" i="1"/>
  <c r="G19" i="1"/>
  <c r="G16" i="1"/>
  <c r="G13" i="1"/>
  <c r="G5" i="1"/>
  <c r="E55" i="1" l="1"/>
  <c r="F49" i="1" l="1"/>
  <c r="G49" i="1" s="1"/>
  <c r="F54" i="1"/>
  <c r="G54" i="1" s="1"/>
  <c r="F53" i="1"/>
  <c r="G53" i="1" s="1"/>
  <c r="F52" i="1"/>
  <c r="G52" i="1" s="1"/>
  <c r="F50" i="1"/>
  <c r="G50" i="1" s="1"/>
  <c r="G51" i="1"/>
  <c r="F48" i="1"/>
  <c r="G48" i="1" s="1"/>
  <c r="F47" i="1"/>
  <c r="G47" i="1" s="1"/>
  <c r="F46" i="1"/>
  <c r="G46" i="1" s="1"/>
  <c r="F42" i="1"/>
  <c r="G15" i="1"/>
  <c r="G12" i="1"/>
  <c r="G18" i="1"/>
  <c r="G42" i="1" l="1"/>
  <c r="F55" i="1"/>
</calcChain>
</file>

<file path=xl/sharedStrings.xml><?xml version="1.0" encoding="utf-8"?>
<sst xmlns="http://schemas.openxmlformats.org/spreadsheetml/2006/main" count="135" uniqueCount="115">
  <si>
    <t>PENDIENTE</t>
  </si>
  <si>
    <t>TOTAL</t>
  </si>
  <si>
    <t>Realizado Por:</t>
  </si>
  <si>
    <t>Aprobado Por:</t>
  </si>
  <si>
    <t>__________________________________________</t>
  </si>
  <si>
    <t>Lic. Anafranc de los Santos Arias</t>
  </si>
  <si>
    <t>Aux. Administrativo</t>
  </si>
  <si>
    <t>Factura NCF</t>
  </si>
  <si>
    <t>Fecha</t>
  </si>
  <si>
    <t>Suplidor</t>
  </si>
  <si>
    <t>Monto Facturado</t>
  </si>
  <si>
    <t>Monto pagado</t>
  </si>
  <si>
    <t>Monto pendiente</t>
  </si>
  <si>
    <t>Fecha fin de factura</t>
  </si>
  <si>
    <t>Estado (completo, pendiente, atrasado)</t>
  </si>
  <si>
    <t>___________________________________</t>
  </si>
  <si>
    <t>Enc. Dpto. Administrativo y Fiannciero</t>
  </si>
  <si>
    <t>CONSEJO NACIONAL DE INVESTIGACIONES AGROPECUARIAS Y FORESTALES - CONIAF</t>
  </si>
  <si>
    <t>Revisado Por:</t>
  </si>
  <si>
    <t>Directora Ejecutiva</t>
  </si>
  <si>
    <t>Richard Peralta Decamps</t>
  </si>
  <si>
    <t>Consultoría Legal para la elaboración de los Reglamentos Subsidiarios de la Ley no. 251-12</t>
  </si>
  <si>
    <t>Athrivel, SRL</t>
  </si>
  <si>
    <t>Empresas MGK, SRL</t>
  </si>
  <si>
    <t>Liriano Disla, SRL</t>
  </si>
  <si>
    <t>Mantenimiento de aires acondicionados de nuestra institución</t>
  </si>
  <si>
    <t>Alquiler de parqueos para uso de nuestra institución.</t>
  </si>
  <si>
    <t>Concepto</t>
  </si>
  <si>
    <t>Dra. Ana María Barcelo Larrocca</t>
  </si>
  <si>
    <t>Lic. Mayra Martínez Romero</t>
  </si>
  <si>
    <t>COMPLETO</t>
  </si>
  <si>
    <t>Contratación de servicio de catering para diferentes actividades a realizarse en nuestra institución.</t>
  </si>
  <si>
    <t>María Isabel de Farías, Servicios de Catering, SRL</t>
  </si>
  <si>
    <t>Trace International, SRL</t>
  </si>
  <si>
    <t>Compra de baterías de inversor para uso de nuestra institución.</t>
  </si>
  <si>
    <t>Mantenimiento y reparación de los vehiculos de nuestra institución</t>
  </si>
  <si>
    <t>Auto Servicios Automotriz Inteligente RD</t>
  </si>
  <si>
    <t>B1500000051</t>
  </si>
  <si>
    <t>Compra de insumos y materiales de limpieza para uso de las labores de nuestra institución.</t>
  </si>
  <si>
    <t>Soluciones Greikol</t>
  </si>
  <si>
    <t>V Energy, S. A.</t>
  </si>
  <si>
    <t>Compra de combustible para ser utilizado en las operaciones de nuestra institución</t>
  </si>
  <si>
    <t xml:space="preserve">24/8/2022
</t>
  </si>
  <si>
    <t>B1500000001</t>
  </si>
  <si>
    <t>N/D</t>
  </si>
  <si>
    <t>Grupo Conselciv, SRL</t>
  </si>
  <si>
    <t>Mantenimiento y reparación en general de la edificación e instalación de este Consejo.</t>
  </si>
  <si>
    <t>Fl Betances &amp; Asociados</t>
  </si>
  <si>
    <t>Wesolve Tech, SRL</t>
  </si>
  <si>
    <t>Offitek, SRL</t>
  </si>
  <si>
    <t>Compra de equipos informáticos para ser utilizados en diferentes áreas de nuestra institción.</t>
  </si>
  <si>
    <t>Multiperform, SRL</t>
  </si>
  <si>
    <t>Consultoría para creación de un documento de políticas públicas con cinco áreas temáticas.</t>
  </si>
  <si>
    <t>Viamar, S. A.</t>
  </si>
  <si>
    <t>Compra de dos vehículos para uso de nuestra institución.</t>
  </si>
  <si>
    <t>ESTADO DE CUENTA DE SUPLIDORES AL 31 DE DICIEMBRE 2022</t>
  </si>
  <si>
    <t>B1500000057</t>
  </si>
  <si>
    <t>B1500000864</t>
  </si>
  <si>
    <t>B1500000524</t>
  </si>
  <si>
    <t>B1500000262</t>
  </si>
  <si>
    <t>Messi, SRL</t>
  </si>
  <si>
    <t>DYNC Solutions,</t>
  </si>
  <si>
    <t>B1500000199</t>
  </si>
  <si>
    <t>B1500000061</t>
  </si>
  <si>
    <t>B1500000180</t>
  </si>
  <si>
    <t>FECADESJ</t>
  </si>
  <si>
    <t>B1500000175</t>
  </si>
  <si>
    <t>Ares Datos, SRL</t>
  </si>
  <si>
    <t>B1500001543</t>
  </si>
  <si>
    <t>Centroxpert, SRL</t>
  </si>
  <si>
    <t>Compra de material gastabel de oficina para uuso de las labores de nuestra institución.</t>
  </si>
  <si>
    <t>Licencia de Office 365 para uso y manejo de las actividades rutinarias de los servidores en el desarrollo de sus funciones.</t>
  </si>
  <si>
    <t>Compra de café de 1 libra para uso de nuestra instituución.</t>
  </si>
  <si>
    <t>Mantenimiento del sistema de contabilidad Daceasy e instlación en nuevos equipos, para las operaciones de nuestra institución.</t>
  </si>
  <si>
    <t>Compra de bultos y mochilas para la protección de las laptops de uso de la institución.</t>
  </si>
  <si>
    <t>B1500000018</t>
  </si>
  <si>
    <t>B1500000019</t>
  </si>
  <si>
    <t>B1500000020</t>
  </si>
  <si>
    <t>B1500000021</t>
  </si>
  <si>
    <t>B1500000022</t>
  </si>
  <si>
    <t>B1500000023</t>
  </si>
  <si>
    <t>B1500000024</t>
  </si>
  <si>
    <t>B1500000090</t>
  </si>
  <si>
    <t>B1500000084</t>
  </si>
  <si>
    <t xml:space="preserve">B1500000012
</t>
  </si>
  <si>
    <t>B1500000017</t>
  </si>
  <si>
    <t xml:space="preserve">6/12/2022
</t>
  </si>
  <si>
    <t>B1500000044</t>
  </si>
  <si>
    <t>B1500000037</t>
  </si>
  <si>
    <t>Contrato para la Gestión del Proyecto: Actualización para la Innovación y Competitividad del Sector Agroexportación de la República Dominicana.</t>
  </si>
  <si>
    <t>B1500004790</t>
  </si>
  <si>
    <t>B1500000521</t>
  </si>
  <si>
    <t>B1500000522</t>
  </si>
  <si>
    <t>B1500000523</t>
  </si>
  <si>
    <t>B1500000561</t>
  </si>
  <si>
    <t>B1500000562</t>
  </si>
  <si>
    <t>B1500000579</t>
  </si>
  <si>
    <t>B1500000578</t>
  </si>
  <si>
    <t>B1500000598</t>
  </si>
  <si>
    <t>B1500000599</t>
  </si>
  <si>
    <t>B1500000600</t>
  </si>
  <si>
    <t>B1500000643</t>
  </si>
  <si>
    <t>B1500000644</t>
  </si>
  <si>
    <t>B1500000645</t>
  </si>
  <si>
    <t>B1500000646</t>
  </si>
  <si>
    <t>B1500000654</t>
  </si>
  <si>
    <t>B1500000520</t>
  </si>
  <si>
    <t>B1500000417</t>
  </si>
  <si>
    <t>B1500000426</t>
  </si>
  <si>
    <t>B1500000428</t>
  </si>
  <si>
    <t>B1500000442</t>
  </si>
  <si>
    <t>B1500000415</t>
  </si>
  <si>
    <t>B1500147890</t>
  </si>
  <si>
    <t>B1500147954</t>
  </si>
  <si>
    <t>B1500147877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</si>
</sst>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sz val="12"/>
      <color rgb="FF0F0F0F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2"/>
      <color rgb="FF000000"/>
      <name val="Times New Roman"/>
      <family val="1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11">
    <xf numFmtId="0" fontId="0" fillId="0" borderId="0" xfId="0"/>
    <xf numFmtId="0" fontId="0" fillId="0" borderId="0" xfId="0" applyAlignment="1">
      <alignment horizontal="center"/>
    </xf>
    <xf numFmtId="0" fontId="8" fillId="0" borderId="0" xfId="0" applyFont="1"/>
    <xf numFmtId="0" fontId="7" fillId="0" borderId="0" xfId="0" applyFont="1" applyAlignment="1">
      <alignment horizontal="center"/>
    </xf>
    <xf numFmtId="14" fontId="3" fillId="0" borderId="1" xfId="0" applyNumberFormat="1" applyFont="1" applyBorder="1" applyAlignment="1">
      <alignment horizontal="center" vertical="center" wrapText="1"/>
    </xf>
    <xf numFmtId="44" fontId="4" fillId="0" borderId="1" xfId="2" applyFont="1" applyFill="1" applyBorder="1" applyAlignment="1">
      <alignment horizontal="right" vertical="center" wrapText="1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3" xfId="0" applyFont="1" applyBorder="1" applyAlignment="1">
      <alignment horizontal="left" vertical="center" wrapText="1"/>
    </xf>
    <xf numFmtId="44" fontId="4" fillId="0" borderId="1" xfId="2" applyFont="1" applyFill="1" applyBorder="1" applyAlignment="1">
      <alignment horizontal="center" vertical="center"/>
    </xf>
    <xf numFmtId="44" fontId="4" fillId="0" borderId="3" xfId="2" applyFont="1" applyFill="1" applyBorder="1" applyAlignment="1">
      <alignment horizontal="center" vertical="center"/>
    </xf>
    <xf numFmtId="0" fontId="3" fillId="0" borderId="3" xfId="0" applyFont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top" wrapText="1"/>
    </xf>
    <xf numFmtId="14" fontId="3" fillId="0" borderId="6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44" fontId="4" fillId="0" borderId="7" xfId="2" applyFont="1" applyFill="1" applyBorder="1" applyAlignment="1">
      <alignment horizontal="center" vertical="center"/>
    </xf>
    <xf numFmtId="44" fontId="4" fillId="0" borderId="6" xfId="2" applyFont="1" applyFill="1" applyBorder="1" applyAlignment="1">
      <alignment horizontal="right" vertical="center" wrapText="1"/>
    </xf>
    <xf numFmtId="44" fontId="4" fillId="0" borderId="6" xfId="2" applyFont="1" applyFill="1" applyBorder="1" applyAlignment="1">
      <alignment vertical="center"/>
    </xf>
    <xf numFmtId="0" fontId="2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4" fontId="3" fillId="0" borderId="12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44" fontId="4" fillId="0" borderId="13" xfId="2" applyFont="1" applyFill="1" applyBorder="1" applyAlignment="1">
      <alignment horizontal="center" vertical="center"/>
    </xf>
    <xf numFmtId="44" fontId="4" fillId="0" borderId="12" xfId="2" applyFont="1" applyFill="1" applyBorder="1" applyAlignment="1">
      <alignment horizontal="right" vertical="center" wrapText="1"/>
    </xf>
    <xf numFmtId="0" fontId="2" fillId="0" borderId="14" xfId="0" applyFont="1" applyBorder="1" applyAlignment="1">
      <alignment horizontal="center" vertical="center" wrapText="1"/>
    </xf>
    <xf numFmtId="14" fontId="3" fillId="0" borderId="4" xfId="0" applyNumberFormat="1" applyFont="1" applyBorder="1" applyAlignment="1">
      <alignment horizontal="center" vertical="center" wrapText="1"/>
    </xf>
    <xf numFmtId="44" fontId="4" fillId="0" borderId="4" xfId="2" applyFont="1" applyFill="1" applyBorder="1" applyAlignment="1">
      <alignment horizontal="right" vertical="center" wrapText="1"/>
    </xf>
    <xf numFmtId="0" fontId="3" fillId="3" borderId="15" xfId="0" applyFont="1" applyFill="1" applyBorder="1" applyAlignment="1">
      <alignment horizontal="center" vertical="center" wrapText="1"/>
    </xf>
    <xf numFmtId="14" fontId="3" fillId="3" borderId="16" xfId="0" applyNumberFormat="1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left" vertical="center" wrapText="1"/>
    </xf>
    <xf numFmtId="0" fontId="4" fillId="3" borderId="16" xfId="0" applyFont="1" applyFill="1" applyBorder="1" applyAlignment="1">
      <alignment vertical="center" wrapText="1"/>
    </xf>
    <xf numFmtId="44" fontId="4" fillId="3" borderId="16" xfId="2" applyFont="1" applyFill="1" applyBorder="1" applyAlignment="1">
      <alignment vertical="center"/>
    </xf>
    <xf numFmtId="44" fontId="4" fillId="3" borderId="16" xfId="2" applyFont="1" applyFill="1" applyBorder="1" applyAlignment="1">
      <alignment horizontal="right" vertical="center" wrapText="1"/>
    </xf>
    <xf numFmtId="43" fontId="4" fillId="3" borderId="16" xfId="1" applyFont="1" applyFill="1" applyBorder="1" applyAlignment="1">
      <alignment horizontal="left" vertical="center" wrapText="1"/>
    </xf>
    <xf numFmtId="0" fontId="2" fillId="3" borderId="17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14" fontId="3" fillId="0" borderId="13" xfId="0" applyNumberFormat="1" applyFont="1" applyBorder="1" applyAlignment="1">
      <alignment horizontal="center" vertical="center" wrapText="1"/>
    </xf>
    <xf numFmtId="44" fontId="4" fillId="0" borderId="13" xfId="2" applyFont="1" applyFill="1" applyBorder="1" applyAlignment="1">
      <alignment horizontal="right" vertical="center" wrapText="1"/>
    </xf>
    <xf numFmtId="44" fontId="4" fillId="0" borderId="13" xfId="2" applyFont="1" applyFill="1" applyBorder="1" applyAlignment="1">
      <alignment vertical="center"/>
    </xf>
    <xf numFmtId="43" fontId="4" fillId="0" borderId="13" xfId="1" applyFont="1" applyFill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14" fontId="3" fillId="0" borderId="2" xfId="0" applyNumberFormat="1" applyFont="1" applyBorder="1" applyAlignment="1">
      <alignment horizontal="center" vertical="center" wrapText="1"/>
    </xf>
    <xf numFmtId="44" fontId="4" fillId="0" borderId="2" xfId="2" applyFont="1" applyFill="1" applyBorder="1" applyAlignment="1">
      <alignment horizontal="right" vertical="center" wrapText="1"/>
    </xf>
    <xf numFmtId="0" fontId="3" fillId="0" borderId="15" xfId="0" applyFont="1" applyBorder="1" applyAlignment="1">
      <alignment horizontal="center" vertical="center" wrapText="1"/>
    </xf>
    <xf numFmtId="14" fontId="3" fillId="0" borderId="16" xfId="0" applyNumberFormat="1" applyFont="1" applyBorder="1" applyAlignment="1">
      <alignment horizontal="center" vertical="center" wrapText="1"/>
    </xf>
    <xf numFmtId="0" fontId="3" fillId="0" borderId="16" xfId="0" applyFont="1" applyBorder="1" applyAlignment="1">
      <alignment horizontal="left" vertical="center" wrapText="1"/>
    </xf>
    <xf numFmtId="0" fontId="4" fillId="0" borderId="16" xfId="0" applyFont="1" applyBorder="1" applyAlignment="1">
      <alignment vertical="center" wrapText="1"/>
    </xf>
    <xf numFmtId="44" fontId="4" fillId="0" borderId="16" xfId="2" applyFont="1" applyFill="1" applyBorder="1" applyAlignment="1">
      <alignment vertical="center"/>
    </xf>
    <xf numFmtId="43" fontId="4" fillId="0" borderId="16" xfId="1" applyFont="1" applyFill="1" applyBorder="1" applyAlignment="1">
      <alignment horizontal="left" vertical="center" wrapText="1"/>
    </xf>
    <xf numFmtId="0" fontId="2" fillId="0" borderId="17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 wrapText="1"/>
    </xf>
    <xf numFmtId="44" fontId="4" fillId="0" borderId="22" xfId="2" applyFont="1" applyFill="1" applyBorder="1" applyAlignment="1">
      <alignment horizontal="center" vertical="center"/>
    </xf>
    <xf numFmtId="44" fontId="4" fillId="0" borderId="23" xfId="2" applyFont="1" applyFill="1" applyBorder="1" applyAlignment="1">
      <alignment horizontal="center" vertical="center"/>
    </xf>
    <xf numFmtId="44" fontId="4" fillId="0" borderId="24" xfId="2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4" fontId="4" fillId="3" borderId="13" xfId="2" applyFont="1" applyFill="1" applyBorder="1" applyAlignment="1">
      <alignment horizontal="right" vertical="center" wrapText="1"/>
    </xf>
    <xf numFmtId="44" fontId="4" fillId="3" borderId="13" xfId="2" applyFont="1" applyFill="1" applyBorder="1" applyAlignment="1">
      <alignment vertical="center"/>
    </xf>
    <xf numFmtId="43" fontId="4" fillId="3" borderId="13" xfId="1" applyFont="1" applyFill="1" applyBorder="1" applyAlignment="1">
      <alignment horizontal="left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left" vertical="center" wrapText="1"/>
    </xf>
    <xf numFmtId="0" fontId="4" fillId="3" borderId="13" xfId="0" applyFont="1" applyFill="1" applyBorder="1" applyAlignment="1">
      <alignment vertical="center" wrapText="1"/>
    </xf>
    <xf numFmtId="0" fontId="2" fillId="3" borderId="14" xfId="0" applyFont="1" applyFill="1" applyBorder="1" applyAlignment="1">
      <alignment horizontal="center" vertical="center"/>
    </xf>
    <xf numFmtId="43" fontId="4" fillId="0" borderId="7" xfId="1" applyFont="1" applyFill="1" applyBorder="1" applyAlignment="1">
      <alignment horizontal="center" vertical="center" wrapText="1"/>
    </xf>
    <xf numFmtId="43" fontId="4" fillId="0" borderId="3" xfId="1" applyFont="1" applyFill="1" applyBorder="1" applyAlignment="1">
      <alignment horizontal="center" vertical="center" wrapText="1"/>
    </xf>
    <xf numFmtId="43" fontId="4" fillId="0" borderId="13" xfId="1" applyFont="1" applyFill="1" applyBorder="1" applyAlignment="1">
      <alignment horizontal="center" vertical="center" wrapText="1"/>
    </xf>
    <xf numFmtId="0" fontId="3" fillId="3" borderId="25" xfId="0" applyFont="1" applyFill="1" applyBorder="1" applyAlignment="1">
      <alignment horizontal="center" vertical="center" wrapText="1"/>
    </xf>
    <xf numFmtId="14" fontId="3" fillId="3" borderId="3" xfId="0" applyNumberFormat="1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vertical="center" wrapText="1"/>
    </xf>
    <xf numFmtId="44" fontId="4" fillId="3" borderId="3" xfId="2" applyFont="1" applyFill="1" applyBorder="1" applyAlignment="1">
      <alignment vertical="center"/>
    </xf>
    <xf numFmtId="44" fontId="4" fillId="3" borderId="3" xfId="2" applyFont="1" applyFill="1" applyBorder="1" applyAlignment="1">
      <alignment horizontal="right" vertical="center" wrapText="1"/>
    </xf>
    <xf numFmtId="43" fontId="4" fillId="3" borderId="3" xfId="1" applyFont="1" applyFill="1" applyBorder="1" applyAlignment="1">
      <alignment horizontal="left" vertical="center" wrapText="1"/>
    </xf>
    <xf numFmtId="0" fontId="2" fillId="3" borderId="10" xfId="0" applyFont="1" applyFill="1" applyBorder="1" applyAlignment="1">
      <alignment horizontal="center" vertical="center"/>
    </xf>
    <xf numFmtId="14" fontId="3" fillId="3" borderId="13" xfId="0" applyNumberFormat="1" applyFont="1" applyFill="1" applyBorder="1" applyAlignment="1">
      <alignment horizont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44" fontId="4" fillId="0" borderId="1" xfId="2" applyFont="1" applyFill="1" applyBorder="1" applyAlignment="1">
      <alignment horizontal="left" vertical="center"/>
    </xf>
    <xf numFmtId="0" fontId="3" fillId="0" borderId="6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44" fontId="4" fillId="0" borderId="6" xfId="2" applyFont="1" applyFill="1" applyBorder="1" applyAlignment="1">
      <alignment horizontal="left" vertical="center"/>
    </xf>
    <xf numFmtId="0" fontId="3" fillId="0" borderId="12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44" fontId="4" fillId="0" borderId="12" xfId="2" applyFont="1" applyFill="1" applyBorder="1" applyAlignment="1">
      <alignment horizontal="left" vertical="center"/>
    </xf>
    <xf numFmtId="0" fontId="2" fillId="0" borderId="26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43" fontId="4" fillId="0" borderId="6" xfId="1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 wrapText="1"/>
    </xf>
    <xf numFmtId="0" fontId="4" fillId="0" borderId="13" xfId="0" applyFont="1" applyBorder="1" applyAlignment="1">
      <alignment vertical="center" wrapText="1"/>
    </xf>
    <xf numFmtId="43" fontId="4" fillId="0" borderId="1" xfId="1" applyFont="1" applyFill="1" applyBorder="1" applyAlignment="1">
      <alignment horizontal="center" vertical="center" wrapText="1"/>
    </xf>
    <xf numFmtId="44" fontId="4" fillId="0" borderId="6" xfId="2" applyFont="1" applyFill="1" applyBorder="1" applyAlignment="1">
      <alignment horizontal="center" vertical="center"/>
    </xf>
    <xf numFmtId="44" fontId="4" fillId="0" borderId="12" xfId="2" applyFont="1" applyFill="1" applyBorder="1" applyAlignment="1">
      <alignment horizontal="center" vertical="center"/>
    </xf>
    <xf numFmtId="43" fontId="4" fillId="0" borderId="12" xfId="1" applyFont="1" applyFill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4" fillId="0" borderId="16" xfId="0" applyFont="1" applyBorder="1" applyAlignment="1">
      <alignment wrapText="1"/>
    </xf>
    <xf numFmtId="0" fontId="9" fillId="0" borderId="16" xfId="0" applyFont="1" applyBorder="1" applyAlignment="1" applyProtection="1">
      <alignment horizontal="left" vertical="center" wrapText="1" readingOrder="1"/>
      <protection locked="0"/>
    </xf>
    <xf numFmtId="0" fontId="6" fillId="2" borderId="4" xfId="0" applyFont="1" applyFill="1" applyBorder="1" applyAlignment="1">
      <alignment horizontal="left"/>
    </xf>
    <xf numFmtId="44" fontId="6" fillId="2" borderId="4" xfId="2" applyFont="1" applyFill="1" applyBorder="1" applyAlignment="1">
      <alignment horizontal="left"/>
    </xf>
    <xf numFmtId="44" fontId="6" fillId="2" borderId="4" xfId="0" applyNumberFormat="1" applyFont="1" applyFill="1" applyBorder="1"/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742949</xdr:colOff>
      <xdr:row>0</xdr:row>
      <xdr:rowOff>28575</xdr:rowOff>
    </xdr:from>
    <xdr:to>
      <xdr:col>2</xdr:col>
      <xdr:colOff>19331</xdr:colOff>
      <xdr:row>2</xdr:row>
      <xdr:rowOff>120889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630F1092-9FCA-4C91-8353-0B07C6B6B1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2949" y="28575"/>
          <a:ext cx="1114707" cy="56856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6007C4-7893-4818-A38C-5E80FD81D02A}">
  <dimension ref="A1:I65"/>
  <sheetViews>
    <sheetView tabSelected="1" topLeftCell="A19" zoomScaleNormal="100" workbookViewId="0">
      <selection activeCell="G56" sqref="G56"/>
    </sheetView>
  </sheetViews>
  <sheetFormatPr baseColWidth="10" defaultRowHeight="15" x14ac:dyDescent="0.25"/>
  <cols>
    <col min="1" max="1" width="14.42578125" customWidth="1"/>
    <col min="2" max="2" width="13.140625" customWidth="1"/>
    <col min="3" max="3" width="23.85546875" customWidth="1"/>
    <col min="4" max="4" width="43" customWidth="1"/>
    <col min="5" max="5" width="21" bestFit="1" customWidth="1"/>
    <col min="6" max="6" width="19.5703125" bestFit="1" customWidth="1"/>
    <col min="7" max="7" width="21" bestFit="1" customWidth="1"/>
    <col min="8" max="8" width="17.42578125" customWidth="1"/>
    <col min="9" max="9" width="21.140625" customWidth="1"/>
  </cols>
  <sheetData>
    <row r="1" spans="1:9" ht="18.75" x14ac:dyDescent="0.3">
      <c r="A1" s="8" t="s">
        <v>17</v>
      </c>
      <c r="B1" s="8"/>
      <c r="C1" s="8"/>
      <c r="D1" s="8"/>
      <c r="E1" s="8"/>
      <c r="F1" s="8"/>
      <c r="G1" s="8"/>
      <c r="H1" s="8"/>
      <c r="I1" s="8"/>
    </row>
    <row r="2" spans="1:9" ht="18.75" x14ac:dyDescent="0.3">
      <c r="A2" s="8" t="s">
        <v>55</v>
      </c>
      <c r="B2" s="8"/>
      <c r="C2" s="8"/>
      <c r="D2" s="8"/>
      <c r="E2" s="8"/>
      <c r="F2" s="8"/>
      <c r="G2" s="8"/>
      <c r="H2" s="8"/>
      <c r="I2" s="8"/>
    </row>
    <row r="3" spans="1:9" ht="18.75" x14ac:dyDescent="0.3">
      <c r="A3" s="6"/>
      <c r="B3" s="6"/>
      <c r="C3" s="6"/>
      <c r="D3" s="6"/>
      <c r="E3" s="6"/>
      <c r="F3" s="6"/>
      <c r="G3" s="6"/>
      <c r="H3" s="6"/>
      <c r="I3" s="6"/>
    </row>
    <row r="4" spans="1:9" ht="32.25" thickBot="1" x14ac:dyDescent="0.3">
      <c r="A4" s="14" t="s">
        <v>7</v>
      </c>
      <c r="B4" s="15" t="s">
        <v>8</v>
      </c>
      <c r="C4" s="14" t="s">
        <v>9</v>
      </c>
      <c r="D4" s="14" t="s">
        <v>27</v>
      </c>
      <c r="E4" s="14" t="s">
        <v>10</v>
      </c>
      <c r="F4" s="15" t="s">
        <v>11</v>
      </c>
      <c r="G4" s="15" t="s">
        <v>12</v>
      </c>
      <c r="H4" s="15" t="s">
        <v>13</v>
      </c>
      <c r="I4" s="15" t="s">
        <v>14</v>
      </c>
    </row>
    <row r="5" spans="1:9" ht="15.75" x14ac:dyDescent="0.25">
      <c r="A5" s="16" t="s">
        <v>75</v>
      </c>
      <c r="B5" s="17">
        <v>44690</v>
      </c>
      <c r="C5" s="18" t="s">
        <v>23</v>
      </c>
      <c r="D5" s="19" t="s">
        <v>26</v>
      </c>
      <c r="E5" s="64">
        <v>450000</v>
      </c>
      <c r="F5" s="21">
        <v>64285.7</v>
      </c>
      <c r="G5" s="20">
        <f>+E5-(SUM(F5:F11))</f>
        <v>9.9999999976716936E-2</v>
      </c>
      <c r="H5" s="75"/>
      <c r="I5" s="23" t="s">
        <v>30</v>
      </c>
    </row>
    <row r="6" spans="1:9" ht="15.75" x14ac:dyDescent="0.25">
      <c r="A6" s="24" t="s">
        <v>76</v>
      </c>
      <c r="B6" s="4">
        <v>44749</v>
      </c>
      <c r="C6" s="13"/>
      <c r="D6" s="10"/>
      <c r="E6" s="65"/>
      <c r="F6" s="5">
        <v>64285.7</v>
      </c>
      <c r="G6" s="12"/>
      <c r="H6" s="76"/>
      <c r="I6" s="25"/>
    </row>
    <row r="7" spans="1:9" ht="15.75" x14ac:dyDescent="0.25">
      <c r="A7" s="24" t="s">
        <v>77</v>
      </c>
      <c r="B7" s="4">
        <v>44783</v>
      </c>
      <c r="C7" s="13"/>
      <c r="D7" s="10"/>
      <c r="E7" s="65"/>
      <c r="F7" s="5">
        <v>64285.7</v>
      </c>
      <c r="G7" s="12"/>
      <c r="H7" s="76"/>
      <c r="I7" s="25"/>
    </row>
    <row r="8" spans="1:9" ht="15.75" x14ac:dyDescent="0.25">
      <c r="A8" s="24" t="s">
        <v>78</v>
      </c>
      <c r="B8" s="4">
        <v>44817</v>
      </c>
      <c r="C8" s="13"/>
      <c r="D8" s="10"/>
      <c r="E8" s="65"/>
      <c r="F8" s="5">
        <v>64285.7</v>
      </c>
      <c r="G8" s="12"/>
      <c r="H8" s="76"/>
      <c r="I8" s="25"/>
    </row>
    <row r="9" spans="1:9" ht="15.75" x14ac:dyDescent="0.25">
      <c r="A9" s="24" t="s">
        <v>79</v>
      </c>
      <c r="B9" s="4">
        <v>44854</v>
      </c>
      <c r="C9" s="13"/>
      <c r="D9" s="10"/>
      <c r="E9" s="65"/>
      <c r="F9" s="5">
        <v>64285.7</v>
      </c>
      <c r="G9" s="12"/>
      <c r="H9" s="76"/>
      <c r="I9" s="25"/>
    </row>
    <row r="10" spans="1:9" ht="15.75" x14ac:dyDescent="0.25">
      <c r="A10" s="24" t="s">
        <v>80</v>
      </c>
      <c r="B10" s="4">
        <v>44875</v>
      </c>
      <c r="C10" s="13"/>
      <c r="D10" s="10"/>
      <c r="E10" s="65"/>
      <c r="F10" s="5">
        <v>64285.7</v>
      </c>
      <c r="G10" s="12"/>
      <c r="H10" s="76"/>
      <c r="I10" s="25"/>
    </row>
    <row r="11" spans="1:9" ht="16.5" thickBot="1" x14ac:dyDescent="0.3">
      <c r="A11" s="26" t="s">
        <v>81</v>
      </c>
      <c r="B11" s="27">
        <v>44907</v>
      </c>
      <c r="C11" s="28"/>
      <c r="D11" s="29"/>
      <c r="E11" s="66"/>
      <c r="F11" s="31">
        <v>64285.7</v>
      </c>
      <c r="G11" s="30"/>
      <c r="H11" s="77"/>
      <c r="I11" s="32"/>
    </row>
    <row r="12" spans="1:9" ht="47.25" customHeight="1" thickBot="1" x14ac:dyDescent="0.3">
      <c r="A12" s="78" t="s">
        <v>56</v>
      </c>
      <c r="B12" s="79">
        <v>44909</v>
      </c>
      <c r="C12" s="80" t="s">
        <v>51</v>
      </c>
      <c r="D12" s="81" t="s">
        <v>52</v>
      </c>
      <c r="E12" s="82">
        <v>4794254.9800000004</v>
      </c>
      <c r="F12" s="83">
        <v>958851</v>
      </c>
      <c r="G12" s="82">
        <f>+E12-F12</f>
        <v>3835403.9800000004</v>
      </c>
      <c r="H12" s="84"/>
      <c r="I12" s="85" t="s">
        <v>0</v>
      </c>
    </row>
    <row r="13" spans="1:9" ht="47.25" customHeight="1" x14ac:dyDescent="0.25">
      <c r="A13" s="43" t="s">
        <v>83</v>
      </c>
      <c r="B13" s="17">
        <v>44797</v>
      </c>
      <c r="C13" s="90" t="s">
        <v>24</v>
      </c>
      <c r="D13" s="91" t="s">
        <v>25</v>
      </c>
      <c r="E13" s="92">
        <v>162000</v>
      </c>
      <c r="F13" s="21">
        <v>32400</v>
      </c>
      <c r="G13" s="20">
        <f>+E13-(SUM(F13:F14))</f>
        <v>64799.989999999991</v>
      </c>
      <c r="H13" s="75"/>
      <c r="I13" s="51" t="s">
        <v>0</v>
      </c>
    </row>
    <row r="14" spans="1:9" ht="47.25" customHeight="1" thickBot="1" x14ac:dyDescent="0.3">
      <c r="A14" s="26" t="s">
        <v>82</v>
      </c>
      <c r="B14" s="27">
        <v>44902</v>
      </c>
      <c r="C14" s="93"/>
      <c r="D14" s="94"/>
      <c r="E14" s="95"/>
      <c r="F14" s="31">
        <v>64800.01</v>
      </c>
      <c r="G14" s="30"/>
      <c r="H14" s="77"/>
      <c r="I14" s="52"/>
    </row>
    <row r="15" spans="1:9" ht="47.25" customHeight="1" thickBot="1" x14ac:dyDescent="0.3">
      <c r="A15" s="71" t="s">
        <v>43</v>
      </c>
      <c r="B15" s="86" t="s">
        <v>42</v>
      </c>
      <c r="C15" s="72" t="s">
        <v>20</v>
      </c>
      <c r="D15" s="73" t="s">
        <v>21</v>
      </c>
      <c r="E15" s="69">
        <v>900000</v>
      </c>
      <c r="F15" s="68">
        <v>180000</v>
      </c>
      <c r="G15" s="69">
        <f>+E15-F15</f>
        <v>720000</v>
      </c>
      <c r="H15" s="70"/>
      <c r="I15" s="74" t="s">
        <v>0</v>
      </c>
    </row>
    <row r="16" spans="1:9" ht="47.25" customHeight="1" x14ac:dyDescent="0.25">
      <c r="A16" s="43" t="s">
        <v>84</v>
      </c>
      <c r="B16" s="17" t="s">
        <v>86</v>
      </c>
      <c r="C16" s="18" t="s">
        <v>45</v>
      </c>
      <c r="D16" s="19" t="s">
        <v>46</v>
      </c>
      <c r="E16" s="20">
        <v>139240</v>
      </c>
      <c r="F16" s="22">
        <v>27848</v>
      </c>
      <c r="G16" s="20">
        <f>+E16-(SUM(F16:F17))</f>
        <v>55696</v>
      </c>
      <c r="H16" s="75"/>
      <c r="I16" s="51" t="s">
        <v>0</v>
      </c>
    </row>
    <row r="17" spans="1:9" ht="47.25" customHeight="1" thickBot="1" x14ac:dyDescent="0.3">
      <c r="A17" s="44" t="s">
        <v>85</v>
      </c>
      <c r="B17" s="45">
        <v>44923</v>
      </c>
      <c r="C17" s="28"/>
      <c r="D17" s="29"/>
      <c r="E17" s="30"/>
      <c r="F17" s="46">
        <v>55696</v>
      </c>
      <c r="G17" s="30"/>
      <c r="H17" s="77"/>
      <c r="I17" s="52"/>
    </row>
    <row r="18" spans="1:9" ht="47.25" customHeight="1" thickBot="1" x14ac:dyDescent="0.3">
      <c r="A18" s="35" t="s">
        <v>44</v>
      </c>
      <c r="B18" s="36">
        <v>44837</v>
      </c>
      <c r="C18" s="37" t="s">
        <v>53</v>
      </c>
      <c r="D18" s="38" t="s">
        <v>54</v>
      </c>
      <c r="E18" s="39">
        <v>6390450</v>
      </c>
      <c r="F18" s="40"/>
      <c r="G18" s="39">
        <f>+E18</f>
        <v>6390450</v>
      </c>
      <c r="H18" s="41"/>
      <c r="I18" s="42" t="s">
        <v>0</v>
      </c>
    </row>
    <row r="19" spans="1:9" ht="34.5" customHeight="1" x14ac:dyDescent="0.25">
      <c r="A19" s="53" t="s">
        <v>88</v>
      </c>
      <c r="B19" s="17">
        <v>44848</v>
      </c>
      <c r="C19" s="18" t="s">
        <v>22</v>
      </c>
      <c r="D19" s="19" t="s">
        <v>89</v>
      </c>
      <c r="E19" s="20">
        <v>4000000</v>
      </c>
      <c r="F19" s="22">
        <v>800000</v>
      </c>
      <c r="G19" s="20">
        <f>+E19-(SUM(F19:F20))</f>
        <v>1600000</v>
      </c>
      <c r="H19" s="75"/>
      <c r="I19" s="23" t="s">
        <v>0</v>
      </c>
    </row>
    <row r="20" spans="1:9" ht="36" customHeight="1" thickBot="1" x14ac:dyDescent="0.3">
      <c r="A20" s="63" t="s">
        <v>87</v>
      </c>
      <c r="B20" s="54">
        <v>44914</v>
      </c>
      <c r="C20" s="13"/>
      <c r="D20" s="10"/>
      <c r="E20" s="12"/>
      <c r="F20" s="55">
        <v>1600000</v>
      </c>
      <c r="G20" s="30"/>
      <c r="H20" s="77"/>
      <c r="I20" s="25"/>
    </row>
    <row r="21" spans="1:9" ht="15.75" x14ac:dyDescent="0.25">
      <c r="A21" s="43" t="s">
        <v>106</v>
      </c>
      <c r="B21" s="17">
        <v>44854</v>
      </c>
      <c r="C21" s="90" t="s">
        <v>36</v>
      </c>
      <c r="D21" s="91" t="s">
        <v>35</v>
      </c>
      <c r="E21" s="92">
        <v>775000</v>
      </c>
      <c r="F21" s="21">
        <v>10443</v>
      </c>
      <c r="G21" s="20">
        <f>+E21-(SUM(F21:F36))</f>
        <v>281795.40000000002</v>
      </c>
      <c r="H21" s="75"/>
      <c r="I21" s="50" t="s">
        <v>0</v>
      </c>
    </row>
    <row r="22" spans="1:9" ht="15.75" x14ac:dyDescent="0.25">
      <c r="A22" s="24" t="s">
        <v>91</v>
      </c>
      <c r="B22" s="4">
        <v>44854</v>
      </c>
      <c r="C22" s="87"/>
      <c r="D22" s="88"/>
      <c r="E22" s="89"/>
      <c r="F22" s="5">
        <v>10797</v>
      </c>
      <c r="G22" s="12"/>
      <c r="H22" s="76"/>
      <c r="I22" s="96"/>
    </row>
    <row r="23" spans="1:9" ht="15.75" x14ac:dyDescent="0.25">
      <c r="A23" s="24" t="s">
        <v>92</v>
      </c>
      <c r="B23" s="4">
        <v>44854</v>
      </c>
      <c r="C23" s="87"/>
      <c r="D23" s="88"/>
      <c r="E23" s="89"/>
      <c r="F23" s="5">
        <v>36072.6</v>
      </c>
      <c r="G23" s="12"/>
      <c r="H23" s="76"/>
      <c r="I23" s="96"/>
    </row>
    <row r="24" spans="1:9" ht="15.75" x14ac:dyDescent="0.25">
      <c r="A24" s="24" t="s">
        <v>93</v>
      </c>
      <c r="B24" s="4">
        <v>44854</v>
      </c>
      <c r="C24" s="87"/>
      <c r="D24" s="88"/>
      <c r="E24" s="89"/>
      <c r="F24" s="5">
        <v>11387</v>
      </c>
      <c r="G24" s="12"/>
      <c r="H24" s="76"/>
      <c r="I24" s="96"/>
    </row>
    <row r="25" spans="1:9" ht="15.75" x14ac:dyDescent="0.25">
      <c r="A25" s="24" t="s">
        <v>94</v>
      </c>
      <c r="B25" s="4">
        <v>44876</v>
      </c>
      <c r="C25" s="87"/>
      <c r="D25" s="88"/>
      <c r="E25" s="89"/>
      <c r="F25" s="5">
        <v>47672</v>
      </c>
      <c r="G25" s="12"/>
      <c r="H25" s="76"/>
      <c r="I25" s="96"/>
    </row>
    <row r="26" spans="1:9" ht="15.75" x14ac:dyDescent="0.25">
      <c r="A26" s="24" t="s">
        <v>95</v>
      </c>
      <c r="B26" s="4">
        <v>44876</v>
      </c>
      <c r="C26" s="87"/>
      <c r="D26" s="88"/>
      <c r="E26" s="89"/>
      <c r="F26" s="5">
        <v>52982</v>
      </c>
      <c r="G26" s="12"/>
      <c r="H26" s="76"/>
      <c r="I26" s="96"/>
    </row>
    <row r="27" spans="1:9" ht="15.75" x14ac:dyDescent="0.25">
      <c r="A27" s="24" t="s">
        <v>97</v>
      </c>
      <c r="B27" s="4">
        <v>44882</v>
      </c>
      <c r="C27" s="87"/>
      <c r="D27" s="88"/>
      <c r="E27" s="89"/>
      <c r="F27" s="5">
        <v>56286</v>
      </c>
      <c r="G27" s="12"/>
      <c r="H27" s="76"/>
      <c r="I27" s="96"/>
    </row>
    <row r="28" spans="1:9" ht="15.75" x14ac:dyDescent="0.25">
      <c r="A28" s="24" t="s">
        <v>96</v>
      </c>
      <c r="B28" s="4">
        <v>44882</v>
      </c>
      <c r="C28" s="87"/>
      <c r="D28" s="88"/>
      <c r="E28" s="89"/>
      <c r="F28" s="5">
        <v>67201</v>
      </c>
      <c r="G28" s="12"/>
      <c r="H28" s="76"/>
      <c r="I28" s="96"/>
    </row>
    <row r="29" spans="1:9" ht="15.75" x14ac:dyDescent="0.25">
      <c r="A29" s="24" t="s">
        <v>98</v>
      </c>
      <c r="B29" s="4">
        <v>44896</v>
      </c>
      <c r="C29" s="87"/>
      <c r="D29" s="88"/>
      <c r="E29" s="89"/>
      <c r="F29" s="5">
        <v>12036</v>
      </c>
      <c r="G29" s="12"/>
      <c r="H29" s="76"/>
      <c r="I29" s="96"/>
    </row>
    <row r="30" spans="1:9" ht="15.75" x14ac:dyDescent="0.25">
      <c r="A30" s="24" t="s">
        <v>99</v>
      </c>
      <c r="B30" s="4">
        <v>44896</v>
      </c>
      <c r="C30" s="87"/>
      <c r="D30" s="88"/>
      <c r="E30" s="89"/>
      <c r="F30" s="5">
        <v>25311</v>
      </c>
      <c r="G30" s="12"/>
      <c r="H30" s="76"/>
      <c r="I30" s="96"/>
    </row>
    <row r="31" spans="1:9" ht="15.75" x14ac:dyDescent="0.25">
      <c r="A31" s="24" t="s">
        <v>100</v>
      </c>
      <c r="B31" s="4">
        <v>44896</v>
      </c>
      <c r="C31" s="87"/>
      <c r="D31" s="88"/>
      <c r="E31" s="89"/>
      <c r="F31" s="5">
        <v>13334</v>
      </c>
      <c r="G31" s="12"/>
      <c r="H31" s="76"/>
      <c r="I31" s="96"/>
    </row>
    <row r="32" spans="1:9" ht="15.75" x14ac:dyDescent="0.25">
      <c r="A32" s="24" t="s">
        <v>101</v>
      </c>
      <c r="B32" s="4">
        <v>44914</v>
      </c>
      <c r="C32" s="87"/>
      <c r="D32" s="88"/>
      <c r="E32" s="89"/>
      <c r="F32" s="5">
        <v>42126</v>
      </c>
      <c r="G32" s="12"/>
      <c r="H32" s="76"/>
      <c r="I32" s="96"/>
    </row>
    <row r="33" spans="1:9" ht="15.75" x14ac:dyDescent="0.25">
      <c r="A33" s="24" t="s">
        <v>102</v>
      </c>
      <c r="B33" s="4">
        <v>44914</v>
      </c>
      <c r="C33" s="87"/>
      <c r="D33" s="88"/>
      <c r="E33" s="89"/>
      <c r="F33" s="5">
        <v>66375</v>
      </c>
      <c r="G33" s="12"/>
      <c r="H33" s="76"/>
      <c r="I33" s="96"/>
    </row>
    <row r="34" spans="1:9" ht="15.75" x14ac:dyDescent="0.25">
      <c r="A34" s="24" t="s">
        <v>103</v>
      </c>
      <c r="B34" s="4">
        <v>44914</v>
      </c>
      <c r="C34" s="87"/>
      <c r="D34" s="88"/>
      <c r="E34" s="89"/>
      <c r="F34" s="5">
        <v>8260</v>
      </c>
      <c r="G34" s="12"/>
      <c r="H34" s="76"/>
      <c r="I34" s="96"/>
    </row>
    <row r="35" spans="1:9" ht="15.75" x14ac:dyDescent="0.25">
      <c r="A35" s="24" t="s">
        <v>104</v>
      </c>
      <c r="B35" s="4">
        <v>44915</v>
      </c>
      <c r="C35" s="87"/>
      <c r="D35" s="88"/>
      <c r="E35" s="89"/>
      <c r="F35" s="5">
        <v>9086</v>
      </c>
      <c r="G35" s="12"/>
      <c r="H35" s="76"/>
      <c r="I35" s="96"/>
    </row>
    <row r="36" spans="1:9" ht="16.5" thickBot="1" x14ac:dyDescent="0.3">
      <c r="A36" s="26" t="s">
        <v>105</v>
      </c>
      <c r="B36" s="27">
        <v>44921</v>
      </c>
      <c r="C36" s="93"/>
      <c r="D36" s="94"/>
      <c r="E36" s="95"/>
      <c r="F36" s="31">
        <v>23836</v>
      </c>
      <c r="G36" s="30"/>
      <c r="H36" s="77"/>
      <c r="I36" s="97"/>
    </row>
    <row r="37" spans="1:9" ht="15.75" x14ac:dyDescent="0.25">
      <c r="A37" s="43" t="s">
        <v>111</v>
      </c>
      <c r="B37" s="17">
        <v>44851</v>
      </c>
      <c r="C37" s="90" t="s">
        <v>32</v>
      </c>
      <c r="D37" s="91" t="s">
        <v>31</v>
      </c>
      <c r="E37" s="102">
        <v>320000</v>
      </c>
      <c r="F37" s="22">
        <v>4695.22</v>
      </c>
      <c r="G37" s="20">
        <f>+E37-(SUM(F37:F41))</f>
        <v>258239.91</v>
      </c>
      <c r="H37" s="98"/>
      <c r="I37" s="50" t="s">
        <v>0</v>
      </c>
    </row>
    <row r="38" spans="1:9" ht="15.75" x14ac:dyDescent="0.25">
      <c r="A38" s="24" t="s">
        <v>107</v>
      </c>
      <c r="B38" s="4">
        <v>44853</v>
      </c>
      <c r="C38" s="87"/>
      <c r="D38" s="88"/>
      <c r="E38" s="11"/>
      <c r="F38" s="5">
        <v>9410.5</v>
      </c>
      <c r="G38" s="12"/>
      <c r="H38" s="101"/>
      <c r="I38" s="96"/>
    </row>
    <row r="39" spans="1:9" ht="15.75" x14ac:dyDescent="0.25">
      <c r="A39" s="24" t="s">
        <v>108</v>
      </c>
      <c r="B39" s="4">
        <v>44866</v>
      </c>
      <c r="C39" s="87"/>
      <c r="D39" s="88"/>
      <c r="E39" s="11"/>
      <c r="F39" s="5">
        <v>12201.25</v>
      </c>
      <c r="G39" s="12"/>
      <c r="H39" s="101"/>
      <c r="I39" s="96"/>
    </row>
    <row r="40" spans="1:9" ht="15.75" x14ac:dyDescent="0.25">
      <c r="A40" s="24" t="s">
        <v>109</v>
      </c>
      <c r="B40" s="4">
        <v>44868</v>
      </c>
      <c r="C40" s="87"/>
      <c r="D40" s="88"/>
      <c r="E40" s="11"/>
      <c r="F40" s="5">
        <v>12059.6</v>
      </c>
      <c r="G40" s="12"/>
      <c r="H40" s="101"/>
      <c r="I40" s="96"/>
    </row>
    <row r="41" spans="1:9" ht="16.5" thickBot="1" x14ac:dyDescent="0.3">
      <c r="A41" s="26" t="s">
        <v>110</v>
      </c>
      <c r="B41" s="27">
        <v>44895</v>
      </c>
      <c r="C41" s="93"/>
      <c r="D41" s="94"/>
      <c r="E41" s="103"/>
      <c r="F41" s="31">
        <v>23393.52</v>
      </c>
      <c r="G41" s="30"/>
      <c r="H41" s="104"/>
      <c r="I41" s="97"/>
    </row>
    <row r="42" spans="1:9" ht="47.25" customHeight="1" thickBot="1" x14ac:dyDescent="0.3">
      <c r="A42" s="44" t="s">
        <v>57</v>
      </c>
      <c r="B42" s="45">
        <v>44897</v>
      </c>
      <c r="C42" s="99" t="s">
        <v>33</v>
      </c>
      <c r="D42" s="100" t="s">
        <v>34</v>
      </c>
      <c r="E42" s="47">
        <v>131593.60000000001</v>
      </c>
      <c r="F42" s="47">
        <f>+E42</f>
        <v>131593.60000000001</v>
      </c>
      <c r="G42" s="47">
        <f>+E42-F42</f>
        <v>0</v>
      </c>
      <c r="H42" s="48"/>
      <c r="I42" s="49" t="s">
        <v>30</v>
      </c>
    </row>
    <row r="43" spans="1:9" ht="15.75" x14ac:dyDescent="0.25">
      <c r="A43" s="43" t="s">
        <v>114</v>
      </c>
      <c r="B43" s="17">
        <v>44874</v>
      </c>
      <c r="C43" s="18" t="s">
        <v>40</v>
      </c>
      <c r="D43" s="19" t="s">
        <v>41</v>
      </c>
      <c r="E43" s="20">
        <v>1200000</v>
      </c>
      <c r="F43" s="21">
        <v>240000</v>
      </c>
      <c r="G43" s="20">
        <f>+E43-(SUM(F43:F45))</f>
        <v>0</v>
      </c>
      <c r="H43" s="75"/>
      <c r="I43" s="51" t="s">
        <v>30</v>
      </c>
    </row>
    <row r="44" spans="1:9" ht="15.75" x14ac:dyDescent="0.25">
      <c r="A44" s="105" t="s">
        <v>112</v>
      </c>
      <c r="B44" s="33">
        <v>44879</v>
      </c>
      <c r="C44" s="13"/>
      <c r="D44" s="10"/>
      <c r="E44" s="12"/>
      <c r="F44" s="34">
        <v>480000</v>
      </c>
      <c r="G44" s="12"/>
      <c r="H44" s="76"/>
      <c r="I44" s="67"/>
    </row>
    <row r="45" spans="1:9" ht="16.5" thickBot="1" x14ac:dyDescent="0.3">
      <c r="A45" s="44" t="s">
        <v>113</v>
      </c>
      <c r="B45" s="45">
        <v>44908</v>
      </c>
      <c r="C45" s="28"/>
      <c r="D45" s="29"/>
      <c r="E45" s="30"/>
      <c r="F45" s="46">
        <v>480000</v>
      </c>
      <c r="G45" s="30"/>
      <c r="H45" s="77"/>
      <c r="I45" s="52"/>
    </row>
    <row r="46" spans="1:9" ht="47.25" customHeight="1" thickBot="1" x14ac:dyDescent="0.3">
      <c r="A46" s="56" t="s">
        <v>37</v>
      </c>
      <c r="B46" s="57">
        <v>44888</v>
      </c>
      <c r="C46" s="58" t="s">
        <v>39</v>
      </c>
      <c r="D46" s="59" t="s">
        <v>38</v>
      </c>
      <c r="E46" s="60">
        <v>11691.4</v>
      </c>
      <c r="F46" s="60">
        <f>+E46</f>
        <v>11691.4</v>
      </c>
      <c r="G46" s="60">
        <f>+E46-F46</f>
        <v>0</v>
      </c>
      <c r="H46" s="61"/>
      <c r="I46" s="62" t="s">
        <v>30</v>
      </c>
    </row>
    <row r="47" spans="1:9" ht="47.25" customHeight="1" thickBot="1" x14ac:dyDescent="0.3">
      <c r="A47" s="56" t="s">
        <v>58</v>
      </c>
      <c r="B47" s="57">
        <v>44909</v>
      </c>
      <c r="C47" s="58" t="s">
        <v>47</v>
      </c>
      <c r="D47" s="59" t="s">
        <v>50</v>
      </c>
      <c r="E47" s="60">
        <v>429512</v>
      </c>
      <c r="F47" s="60">
        <f>+E47</f>
        <v>429512</v>
      </c>
      <c r="G47" s="60">
        <f>+E47-F47</f>
        <v>0</v>
      </c>
      <c r="H47" s="61"/>
      <c r="I47" s="62" t="s">
        <v>30</v>
      </c>
    </row>
    <row r="48" spans="1:9" ht="47.25" customHeight="1" thickBot="1" x14ac:dyDescent="0.3">
      <c r="A48" s="56" t="s">
        <v>59</v>
      </c>
      <c r="B48" s="57">
        <v>44923</v>
      </c>
      <c r="C48" s="58" t="s">
        <v>48</v>
      </c>
      <c r="D48" s="59" t="s">
        <v>50</v>
      </c>
      <c r="E48" s="60">
        <v>280356</v>
      </c>
      <c r="F48" s="60">
        <f>+E48</f>
        <v>280356</v>
      </c>
      <c r="G48" s="60">
        <f>+E48-F48</f>
        <v>0</v>
      </c>
      <c r="H48" s="61"/>
      <c r="I48" s="62" t="s">
        <v>30</v>
      </c>
    </row>
    <row r="49" spans="1:9" ht="47.25" customHeight="1" thickBot="1" x14ac:dyDescent="0.3">
      <c r="A49" s="56" t="s">
        <v>90</v>
      </c>
      <c r="B49" s="57">
        <v>44571</v>
      </c>
      <c r="C49" s="58" t="s">
        <v>49</v>
      </c>
      <c r="D49" s="59" t="s">
        <v>50</v>
      </c>
      <c r="E49" s="60">
        <v>159421</v>
      </c>
      <c r="F49" s="60">
        <f>+E49</f>
        <v>159421</v>
      </c>
      <c r="G49" s="60">
        <f>+F49</f>
        <v>159421</v>
      </c>
      <c r="H49" s="61"/>
      <c r="I49" s="62" t="s">
        <v>0</v>
      </c>
    </row>
    <row r="50" spans="1:9" ht="32.25" thickBot="1" x14ac:dyDescent="0.3">
      <c r="A50" s="56" t="s">
        <v>62</v>
      </c>
      <c r="B50" s="57">
        <v>44910</v>
      </c>
      <c r="C50" s="58" t="s">
        <v>60</v>
      </c>
      <c r="D50" s="106" t="s">
        <v>70</v>
      </c>
      <c r="E50" s="60">
        <v>72297.570000000007</v>
      </c>
      <c r="F50" s="60">
        <f>+E50</f>
        <v>72297.570000000007</v>
      </c>
      <c r="G50" s="60">
        <f>+E50-F50</f>
        <v>0</v>
      </c>
      <c r="H50" s="61"/>
      <c r="I50" s="62" t="s">
        <v>30</v>
      </c>
    </row>
    <row r="51" spans="1:9" ht="47.25" customHeight="1" thickBot="1" x14ac:dyDescent="0.3">
      <c r="A51" s="56" t="s">
        <v>63</v>
      </c>
      <c r="B51" s="57">
        <v>44904</v>
      </c>
      <c r="C51" s="58" t="s">
        <v>61</v>
      </c>
      <c r="D51" s="106" t="s">
        <v>71</v>
      </c>
      <c r="E51" s="60">
        <v>129000</v>
      </c>
      <c r="F51" s="60">
        <v>129000</v>
      </c>
      <c r="G51" s="60">
        <f>+E51-F51</f>
        <v>0</v>
      </c>
      <c r="H51" s="61"/>
      <c r="I51" s="62" t="s">
        <v>30</v>
      </c>
    </row>
    <row r="52" spans="1:9" ht="32.25" thickBot="1" x14ac:dyDescent="0.3">
      <c r="A52" s="56" t="s">
        <v>64</v>
      </c>
      <c r="B52" s="57">
        <v>44910</v>
      </c>
      <c r="C52" s="58" t="s">
        <v>65</v>
      </c>
      <c r="D52" s="106" t="s">
        <v>72</v>
      </c>
      <c r="E52" s="60">
        <v>8004</v>
      </c>
      <c r="F52" s="60">
        <f>+E52</f>
        <v>8004</v>
      </c>
      <c r="G52" s="60">
        <f>+E52-F52</f>
        <v>0</v>
      </c>
      <c r="H52" s="61"/>
      <c r="I52" s="62" t="s">
        <v>30</v>
      </c>
    </row>
    <row r="53" spans="1:9" ht="47.25" customHeight="1" thickBot="1" x14ac:dyDescent="0.3">
      <c r="A53" s="56" t="s">
        <v>66</v>
      </c>
      <c r="B53" s="57">
        <v>44922</v>
      </c>
      <c r="C53" s="58" t="s">
        <v>67</v>
      </c>
      <c r="D53" s="107" t="s">
        <v>73</v>
      </c>
      <c r="E53" s="60">
        <v>39294</v>
      </c>
      <c r="F53" s="60">
        <f>+E53</f>
        <v>39294</v>
      </c>
      <c r="G53" s="60">
        <f>+E53-F53</f>
        <v>0</v>
      </c>
      <c r="H53" s="61"/>
      <c r="I53" s="62" t="s">
        <v>30</v>
      </c>
    </row>
    <row r="54" spans="1:9" ht="42.75" customHeight="1" thickBot="1" x14ac:dyDescent="0.3">
      <c r="A54" s="56" t="s">
        <v>68</v>
      </c>
      <c r="B54" s="57">
        <v>44916</v>
      </c>
      <c r="C54" s="58" t="s">
        <v>69</v>
      </c>
      <c r="D54" s="107" t="s">
        <v>74</v>
      </c>
      <c r="E54" s="60">
        <v>23156.5</v>
      </c>
      <c r="F54" s="60">
        <f>+E54</f>
        <v>23156.5</v>
      </c>
      <c r="G54" s="60">
        <f>+E54-F54</f>
        <v>0</v>
      </c>
      <c r="H54" s="61"/>
      <c r="I54" s="62" t="s">
        <v>30</v>
      </c>
    </row>
    <row r="55" spans="1:9" ht="18.75" x14ac:dyDescent="0.3">
      <c r="A55" s="108"/>
      <c r="B55" s="108"/>
      <c r="C55" s="108" t="s">
        <v>1</v>
      </c>
      <c r="D55" s="108"/>
      <c r="E55" s="109">
        <f>+SUM(E5:E54)</f>
        <v>20415271.050000001</v>
      </c>
      <c r="F55" s="109">
        <f>SUM(F5:F54)</f>
        <v>7208885.669999999</v>
      </c>
      <c r="G55" s="109">
        <f>+SUM(G5:G54)</f>
        <v>13365806.380000001</v>
      </c>
      <c r="H55" s="110"/>
      <c r="I55" s="110"/>
    </row>
    <row r="57" spans="1:9" x14ac:dyDescent="0.25">
      <c r="A57" s="1"/>
      <c r="C57" s="3" t="s">
        <v>2</v>
      </c>
      <c r="D57" s="1"/>
      <c r="F57" s="1"/>
      <c r="G57" s="9" t="s">
        <v>18</v>
      </c>
      <c r="H57" s="9"/>
    </row>
    <row r="59" spans="1:9" x14ac:dyDescent="0.25">
      <c r="A59" s="1"/>
      <c r="C59" s="1" t="s">
        <v>4</v>
      </c>
      <c r="D59" s="1"/>
      <c r="E59" s="1"/>
      <c r="F59" s="1"/>
      <c r="G59" s="7" t="s">
        <v>15</v>
      </c>
      <c r="H59" s="7"/>
    </row>
    <row r="60" spans="1:9" x14ac:dyDescent="0.25">
      <c r="A60" s="1"/>
      <c r="C60" s="3" t="s">
        <v>5</v>
      </c>
      <c r="D60" s="3"/>
      <c r="E60" s="3"/>
      <c r="F60" s="3"/>
      <c r="G60" s="9" t="s">
        <v>29</v>
      </c>
      <c r="H60" s="9"/>
    </row>
    <row r="61" spans="1:9" x14ac:dyDescent="0.25">
      <c r="A61" s="1"/>
      <c r="C61" s="1" t="s">
        <v>6</v>
      </c>
      <c r="D61" s="9" t="s">
        <v>3</v>
      </c>
      <c r="E61" s="9"/>
      <c r="F61" s="9"/>
      <c r="G61" s="7" t="s">
        <v>16</v>
      </c>
      <c r="H61" s="7"/>
    </row>
    <row r="63" spans="1:9" x14ac:dyDescent="0.25">
      <c r="B63" s="2"/>
    </row>
    <row r="64" spans="1:9" x14ac:dyDescent="0.25">
      <c r="D64" s="9" t="s">
        <v>28</v>
      </c>
      <c r="E64" s="9"/>
      <c r="F64" s="9"/>
    </row>
    <row r="65" spans="4:6" x14ac:dyDescent="0.25">
      <c r="D65" s="7" t="s">
        <v>19</v>
      </c>
      <c r="E65" s="7"/>
      <c r="F65" s="7"/>
    </row>
  </sheetData>
  <mergeCells count="51">
    <mergeCell ref="I37:I41"/>
    <mergeCell ref="C43:C45"/>
    <mergeCell ref="D43:D45"/>
    <mergeCell ref="E43:E45"/>
    <mergeCell ref="I43:I45"/>
    <mergeCell ref="H43:H45"/>
    <mergeCell ref="G37:G41"/>
    <mergeCell ref="G43:G45"/>
    <mergeCell ref="H5:H11"/>
    <mergeCell ref="H21:H36"/>
    <mergeCell ref="C37:C41"/>
    <mergeCell ref="D37:D41"/>
    <mergeCell ref="E37:E41"/>
    <mergeCell ref="H37:H41"/>
    <mergeCell ref="H13:H14"/>
    <mergeCell ref="H16:H17"/>
    <mergeCell ref="H19:H20"/>
    <mergeCell ref="G5:G11"/>
    <mergeCell ref="G13:G14"/>
    <mergeCell ref="G16:G17"/>
    <mergeCell ref="G19:G20"/>
    <mergeCell ref="G21:G36"/>
    <mergeCell ref="C19:C20"/>
    <mergeCell ref="D19:D20"/>
    <mergeCell ref="E19:E20"/>
    <mergeCell ref="I19:I20"/>
    <mergeCell ref="C21:C36"/>
    <mergeCell ref="D21:D36"/>
    <mergeCell ref="E21:E36"/>
    <mergeCell ref="I21:I36"/>
    <mergeCell ref="E13:E14"/>
    <mergeCell ref="C16:C17"/>
    <mergeCell ref="D16:D17"/>
    <mergeCell ref="E16:E17"/>
    <mergeCell ref="I16:I17"/>
    <mergeCell ref="I13:I14"/>
    <mergeCell ref="D65:F65"/>
    <mergeCell ref="A1:I1"/>
    <mergeCell ref="D61:F61"/>
    <mergeCell ref="D64:F64"/>
    <mergeCell ref="G57:H57"/>
    <mergeCell ref="G59:H59"/>
    <mergeCell ref="G60:H60"/>
    <mergeCell ref="G61:H61"/>
    <mergeCell ref="A2:I2"/>
    <mergeCell ref="D5:D11"/>
    <mergeCell ref="C5:C11"/>
    <mergeCell ref="E5:E11"/>
    <mergeCell ref="I5:I11"/>
    <mergeCell ref="C13:C14"/>
    <mergeCell ref="D13:D14"/>
  </mergeCells>
  <phoneticPr fontId="10" type="noConversion"/>
  <printOptions horizontalCentered="1"/>
  <pageMargins left="0.70866141732283472" right="0.70866141732283472" top="0.55118110236220474" bottom="0.55118110236220474" header="0.31496062992125984" footer="0.31496062992125984"/>
  <pageSetup scale="60" fitToHeight="0" orientation="landscape" r:id="rId1"/>
  <rowBreaks count="1" manualBreakCount="1">
    <brk id="36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Unidad de Compras</dc:creator>
  <cp:lastModifiedBy>ANAFRANC SANTOS</cp:lastModifiedBy>
  <cp:lastPrinted>2023-01-11T18:12:38Z</cp:lastPrinted>
  <dcterms:created xsi:type="dcterms:W3CDTF">2021-12-03T13:19:11Z</dcterms:created>
  <dcterms:modified xsi:type="dcterms:W3CDTF">2023-01-11T18:15:02Z</dcterms:modified>
</cp:coreProperties>
</file>