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OMPRAS Y CONTRATACIONES\DOCUMENTOS PARA TRANSPARENCIA\AÑO 2023\ENERO 2023\"/>
    </mc:Choice>
  </mc:AlternateContent>
  <xr:revisionPtr revIDLastSave="0" documentId="13_ncr:1_{1A90B2EB-6A49-46C6-8A6A-17B80AD1AF84}" xr6:coauthVersionLast="47" xr6:coauthVersionMax="47" xr10:uidLastSave="{00000000-0000-0000-0000-000000000000}"/>
  <bookViews>
    <workbookView xWindow="-120" yWindow="-120" windowWidth="29040" windowHeight="15840" xr2:uid="{71336953-1C82-49CA-AA52-E9AF2F1C7433}"/>
  </bookViews>
  <sheets>
    <sheet name="Hoja1" sheetId="1" r:id="rId1"/>
  </sheets>
  <definedNames>
    <definedName name="_xlnm.Print_Titles" localSheetId="0">Hoja1!$4:$4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0" i="1" l="1"/>
  <c r="G14" i="1" l="1"/>
  <c r="G12" i="1"/>
  <c r="G9" i="1"/>
  <c r="G6" i="1"/>
  <c r="E39" i="1" l="1"/>
  <c r="F38" i="1" l="1"/>
  <c r="G8" i="1"/>
  <c r="G5" i="1"/>
  <c r="G11" i="1"/>
  <c r="G39" i="1" l="1"/>
  <c r="F39" i="1"/>
</calcChain>
</file>

<file path=xl/sharedStrings.xml><?xml version="1.0" encoding="utf-8"?>
<sst xmlns="http://schemas.openxmlformats.org/spreadsheetml/2006/main" count="87" uniqueCount="80">
  <si>
    <t>PENDIENTE</t>
  </si>
  <si>
    <t>TOTAL</t>
  </si>
  <si>
    <t>Realizado Por:</t>
  </si>
  <si>
    <t>Aprobado Por:</t>
  </si>
  <si>
    <t>__________________________________________</t>
  </si>
  <si>
    <t>Lic. Anafranc de los Santos Arias</t>
  </si>
  <si>
    <t>Aux. Administrativo</t>
  </si>
  <si>
    <t>Factura NCF</t>
  </si>
  <si>
    <t>Fecha</t>
  </si>
  <si>
    <t>Suplidor</t>
  </si>
  <si>
    <t>Monto Facturado</t>
  </si>
  <si>
    <t>Monto pagado</t>
  </si>
  <si>
    <t>Monto pendiente</t>
  </si>
  <si>
    <t>Fecha fin de factura</t>
  </si>
  <si>
    <t>Estado (completo, pendiente, atrasado)</t>
  </si>
  <si>
    <t>___________________________________</t>
  </si>
  <si>
    <t>Enc. Dpto. Administrativo y Fiannciero</t>
  </si>
  <si>
    <t>CONSEJO NACIONAL DE INVESTIGACIONES AGROPECUARIAS Y FORESTALES - CONIAF</t>
  </si>
  <si>
    <t>Revisado Por:</t>
  </si>
  <si>
    <t>Directora Ejecutiva</t>
  </si>
  <si>
    <t>Richard Peralta Decamps</t>
  </si>
  <si>
    <t>Consultoría Legal para la elaboración de los Reglamentos Subsidiarios de la Ley no. 251-12</t>
  </si>
  <si>
    <t>Athrivel, SRL</t>
  </si>
  <si>
    <t>Liriano Disla, SRL</t>
  </si>
  <si>
    <t>Mantenimiento de aires acondicionados de nuestra institución</t>
  </si>
  <si>
    <t>Concepto</t>
  </si>
  <si>
    <t>Dra. Ana María Barcelo Larrocca</t>
  </si>
  <si>
    <t>Lic. Mayra Martínez Romero</t>
  </si>
  <si>
    <t>COMPLETO</t>
  </si>
  <si>
    <t>Contratación de servicio de catering para diferentes actividades a realizarse en nuestra institución.</t>
  </si>
  <si>
    <t>María Isabel de Farías, Servicios de Catering, SRL</t>
  </si>
  <si>
    <t>Mantenimiento y reparación de los vehiculos de nuestra institución</t>
  </si>
  <si>
    <t>Auto Servicios Automotriz Inteligente RD</t>
  </si>
  <si>
    <t xml:space="preserve">24/8/2022
</t>
  </si>
  <si>
    <t>B1500000001</t>
  </si>
  <si>
    <t>N/D</t>
  </si>
  <si>
    <t>Grupo Conselciv, SRL</t>
  </si>
  <si>
    <t>Mantenimiento y reparación en general de la edificación e instalación de este Consejo.</t>
  </si>
  <si>
    <t>Offitek, SRL</t>
  </si>
  <si>
    <t>Compra de equipos informáticos para ser utilizados en diferentes áreas de nuestra institción.</t>
  </si>
  <si>
    <t>Multiperform, SRL</t>
  </si>
  <si>
    <t>Consultoría para creación de un documento de políticas públicas con cinco áreas temáticas.</t>
  </si>
  <si>
    <t>Viamar, S. A.</t>
  </si>
  <si>
    <t>Compra de dos vehículos para uso de nuestra institución.</t>
  </si>
  <si>
    <t>B1500000057</t>
  </si>
  <si>
    <t>B1500000090</t>
  </si>
  <si>
    <t>B1500000084</t>
  </si>
  <si>
    <t xml:space="preserve">B1500000012
</t>
  </si>
  <si>
    <t>B1500000017</t>
  </si>
  <si>
    <t xml:space="preserve">6/12/2022
</t>
  </si>
  <si>
    <t>B1500000044</t>
  </si>
  <si>
    <t>B1500000037</t>
  </si>
  <si>
    <t>Contrato para la Gestión del Proyecto: Actualización para la Innovación y Competitividad del Sector Agroexportación de la República Dominicana.</t>
  </si>
  <si>
    <t>B1500004790</t>
  </si>
  <si>
    <t>B1500000521</t>
  </si>
  <si>
    <t>B1500000522</t>
  </si>
  <si>
    <t>B1500000523</t>
  </si>
  <si>
    <t>B1500000561</t>
  </si>
  <si>
    <t>B1500000562</t>
  </si>
  <si>
    <t>B1500000579</t>
  </si>
  <si>
    <t>B1500000578</t>
  </si>
  <si>
    <t>B1500000598</t>
  </si>
  <si>
    <t>B1500000599</t>
  </si>
  <si>
    <t>B1500000600</t>
  </si>
  <si>
    <t>B1500000643</t>
  </si>
  <si>
    <t>B1500000644</t>
  </si>
  <si>
    <t>B1500000645</t>
  </si>
  <si>
    <t>B1500000646</t>
  </si>
  <si>
    <t>B1500000654</t>
  </si>
  <si>
    <t>B1500000520</t>
  </si>
  <si>
    <t>B1500000417</t>
  </si>
  <si>
    <t>B1500000426</t>
  </si>
  <si>
    <t>B1500000428</t>
  </si>
  <si>
    <t>B1500000442</t>
  </si>
  <si>
    <t>B1500000415</t>
  </si>
  <si>
    <t>B1500000459</t>
  </si>
  <si>
    <t>B1500000466</t>
  </si>
  <si>
    <t>B1500000467</t>
  </si>
  <si>
    <t>ESTADO DE CUENTA DE SUPLIDORES AL 31 DE ENERO 2023</t>
  </si>
  <si>
    <t>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</si>
</sst>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rgb="FF0F0F0F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 applyAlignment="1">
      <alignment horizontal="center"/>
    </xf>
    <xf numFmtId="0" fontId="8" fillId="0" borderId="0" xfId="0" applyFont="1"/>
    <xf numFmtId="0" fontId="7" fillId="0" borderId="0" xfId="0" applyFont="1" applyAlignment="1">
      <alignment horizontal="center"/>
    </xf>
    <xf numFmtId="14" fontId="3" fillId="0" borderId="1" xfId="0" applyNumberFormat="1" applyFont="1" applyBorder="1" applyAlignment="1">
      <alignment horizontal="center" vertical="center" wrapText="1"/>
    </xf>
    <xf numFmtId="44" fontId="4" fillId="0" borderId="1" xfId="2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14" fontId="3" fillId="0" borderId="6" xfId="0" applyNumberFormat="1" applyFont="1" applyBorder="1" applyAlignment="1">
      <alignment horizontal="center" vertical="center" wrapText="1"/>
    </xf>
    <xf numFmtId="44" fontId="4" fillId="0" borderId="6" xfId="2" applyFont="1" applyFill="1" applyBorder="1" applyAlignment="1">
      <alignment horizontal="right" vertical="center" wrapText="1"/>
    </xf>
    <xf numFmtId="44" fontId="4" fillId="0" borderId="6" xfId="2" applyFont="1" applyFill="1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44" fontId="4" fillId="0" borderId="12" xfId="2" applyFont="1" applyFill="1" applyBorder="1" applyAlignment="1">
      <alignment horizontal="right" vertical="center" wrapText="1"/>
    </xf>
    <xf numFmtId="0" fontId="3" fillId="3" borderId="15" xfId="0" applyFont="1" applyFill="1" applyBorder="1" applyAlignment="1">
      <alignment horizontal="center" vertical="center" wrapText="1"/>
    </xf>
    <xf numFmtId="14" fontId="3" fillId="3" borderId="16" xfId="0" applyNumberFormat="1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left" vertical="center" wrapText="1"/>
    </xf>
    <xf numFmtId="0" fontId="4" fillId="3" borderId="16" xfId="0" applyFont="1" applyFill="1" applyBorder="1" applyAlignment="1">
      <alignment vertical="center" wrapText="1"/>
    </xf>
    <xf numFmtId="44" fontId="4" fillId="3" borderId="16" xfId="2" applyFont="1" applyFill="1" applyBorder="1" applyAlignment="1">
      <alignment vertical="center"/>
    </xf>
    <xf numFmtId="44" fontId="4" fillId="3" borderId="16" xfId="2" applyFont="1" applyFill="1" applyBorder="1" applyAlignment="1">
      <alignment horizontal="right" vertical="center" wrapText="1"/>
    </xf>
    <xf numFmtId="43" fontId="4" fillId="3" borderId="16" xfId="1" applyFont="1" applyFill="1" applyBorder="1" applyAlignment="1">
      <alignment horizontal="left" vertical="center" wrapText="1"/>
    </xf>
    <xf numFmtId="0" fontId="2" fillId="3" borderId="17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4" fontId="3" fillId="0" borderId="13" xfId="0" applyNumberFormat="1" applyFont="1" applyBorder="1" applyAlignment="1">
      <alignment horizontal="center" vertical="center" wrapText="1"/>
    </xf>
    <xf numFmtId="44" fontId="4" fillId="0" borderId="13" xfId="2" applyFont="1" applyFill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44" fontId="4" fillId="0" borderId="2" xfId="2" applyFont="1" applyFill="1" applyBorder="1" applyAlignment="1">
      <alignment horizontal="right" vertical="center" wrapText="1"/>
    </xf>
    <xf numFmtId="0" fontId="3" fillId="0" borderId="15" xfId="0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vertical="center" wrapText="1"/>
    </xf>
    <xf numFmtId="44" fontId="4" fillId="0" borderId="16" xfId="2" applyFont="1" applyFill="1" applyBorder="1" applyAlignment="1">
      <alignment vertical="center"/>
    </xf>
    <xf numFmtId="43" fontId="4" fillId="0" borderId="16" xfId="1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44" fontId="4" fillId="3" borderId="13" xfId="2" applyFont="1" applyFill="1" applyBorder="1" applyAlignment="1">
      <alignment horizontal="right" vertical="center" wrapText="1"/>
    </xf>
    <xf numFmtId="44" fontId="4" fillId="3" borderId="13" xfId="2" applyFont="1" applyFill="1" applyBorder="1" applyAlignment="1">
      <alignment vertical="center"/>
    </xf>
    <xf numFmtId="43" fontId="4" fillId="3" borderId="13" xfId="1" applyFont="1" applyFill="1" applyBorder="1" applyAlignment="1">
      <alignment horizontal="left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vertical="center" wrapText="1"/>
    </xf>
    <xf numFmtId="0" fontId="2" fillId="3" borderId="14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 wrapText="1"/>
    </xf>
    <xf numFmtId="14" fontId="3" fillId="3" borderId="3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vertical="center" wrapText="1"/>
    </xf>
    <xf numFmtId="44" fontId="4" fillId="3" borderId="3" xfId="2" applyFont="1" applyFill="1" applyBorder="1" applyAlignment="1">
      <alignment vertical="center"/>
    </xf>
    <xf numFmtId="44" fontId="4" fillId="3" borderId="3" xfId="2" applyFont="1" applyFill="1" applyBorder="1" applyAlignment="1">
      <alignment horizontal="right" vertical="center" wrapText="1"/>
    </xf>
    <xf numFmtId="43" fontId="4" fillId="3" borderId="3" xfId="1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center" vertical="center"/>
    </xf>
    <xf numFmtId="14" fontId="3" fillId="3" borderId="13" xfId="0" applyNumberFormat="1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left"/>
    </xf>
    <xf numFmtId="44" fontId="6" fillId="2" borderId="4" xfId="2" applyFont="1" applyFill="1" applyBorder="1" applyAlignment="1">
      <alignment horizontal="left"/>
    </xf>
    <xf numFmtId="44" fontId="6" fillId="2" borderId="4" xfId="0" applyNumberFormat="1" applyFont="1" applyFill="1" applyBorder="1"/>
    <xf numFmtId="0" fontId="3" fillId="0" borderId="21" xfId="0" applyFont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7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4" fontId="4" fillId="0" borderId="7" xfId="2" applyFont="1" applyFill="1" applyBorder="1" applyAlignment="1">
      <alignment horizontal="center" vertical="center"/>
    </xf>
    <xf numFmtId="44" fontId="4" fillId="0" borderId="3" xfId="2" applyFont="1" applyFill="1" applyBorder="1" applyAlignment="1">
      <alignment horizontal="center" vertical="center"/>
    </xf>
    <xf numFmtId="44" fontId="4" fillId="0" borderId="13" xfId="2" applyFont="1" applyFill="1" applyBorder="1" applyAlignment="1">
      <alignment horizontal="center" vertical="center"/>
    </xf>
    <xf numFmtId="43" fontId="4" fillId="0" borderId="7" xfId="1" applyFont="1" applyFill="1" applyBorder="1" applyAlignment="1">
      <alignment horizontal="center" vertical="center" wrapText="1"/>
    </xf>
    <xf numFmtId="43" fontId="4" fillId="0" borderId="3" xfId="1" applyFont="1" applyFill="1" applyBorder="1" applyAlignment="1">
      <alignment horizontal="center" vertical="center" wrapText="1"/>
    </xf>
    <xf numFmtId="43" fontId="4" fillId="0" borderId="13" xfId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6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44" fontId="4" fillId="0" borderId="6" xfId="2" applyFont="1" applyFill="1" applyBorder="1" applyAlignment="1">
      <alignment horizontal="left" vertical="center"/>
    </xf>
    <xf numFmtId="44" fontId="4" fillId="0" borderId="12" xfId="2" applyFont="1" applyFill="1" applyBorder="1" applyAlignment="1">
      <alignment horizontal="left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44" fontId="4" fillId="0" borderId="1" xfId="2" applyFont="1" applyFill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742949</xdr:colOff>
      <xdr:row>0</xdr:row>
      <xdr:rowOff>28575</xdr:rowOff>
    </xdr:from>
    <xdr:to>
      <xdr:col>2</xdr:col>
      <xdr:colOff>19331</xdr:colOff>
      <xdr:row>2</xdr:row>
      <xdr:rowOff>120889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30F1092-9FCA-4C91-8353-0B07C6B6B1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949" y="28575"/>
          <a:ext cx="1114707" cy="5685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007C4-7893-4818-A38C-5E80FD81D02A}">
  <sheetPr>
    <pageSetUpPr fitToPage="1"/>
  </sheetPr>
  <dimension ref="A1:I49"/>
  <sheetViews>
    <sheetView tabSelected="1" topLeftCell="A22" zoomScaleNormal="100" workbookViewId="0">
      <selection activeCell="E60" sqref="E60"/>
    </sheetView>
  </sheetViews>
  <sheetFormatPr baseColWidth="10" defaultRowHeight="15" x14ac:dyDescent="0.25"/>
  <cols>
    <col min="1" max="1" width="14.42578125" customWidth="1"/>
    <col min="2" max="2" width="13.140625" customWidth="1"/>
    <col min="3" max="3" width="23.85546875" customWidth="1"/>
    <col min="4" max="4" width="43" customWidth="1"/>
    <col min="5" max="5" width="21" bestFit="1" customWidth="1"/>
    <col min="6" max="6" width="19.5703125" bestFit="1" customWidth="1"/>
    <col min="7" max="7" width="21" bestFit="1" customWidth="1"/>
    <col min="8" max="8" width="17.42578125" customWidth="1"/>
    <col min="9" max="9" width="21.140625" customWidth="1"/>
  </cols>
  <sheetData>
    <row r="1" spans="1:9" ht="18.75" x14ac:dyDescent="0.3">
      <c r="A1" s="74" t="s">
        <v>17</v>
      </c>
      <c r="B1" s="74"/>
      <c r="C1" s="74"/>
      <c r="D1" s="74"/>
      <c r="E1" s="74"/>
      <c r="F1" s="74"/>
      <c r="G1" s="74"/>
      <c r="H1" s="74"/>
      <c r="I1" s="74"/>
    </row>
    <row r="2" spans="1:9" ht="18.75" x14ac:dyDescent="0.3">
      <c r="A2" s="74" t="s">
        <v>78</v>
      </c>
      <c r="B2" s="74"/>
      <c r="C2" s="74"/>
      <c r="D2" s="74"/>
      <c r="E2" s="74"/>
      <c r="F2" s="74"/>
      <c r="G2" s="74"/>
      <c r="H2" s="74"/>
      <c r="I2" s="74"/>
    </row>
    <row r="3" spans="1:9" ht="19.5" thickBot="1" x14ac:dyDescent="0.35">
      <c r="A3" s="6"/>
      <c r="B3" s="6"/>
      <c r="C3" s="6"/>
      <c r="D3" s="6"/>
      <c r="E3" s="6"/>
      <c r="F3" s="6"/>
      <c r="G3" s="6"/>
      <c r="H3" s="6"/>
      <c r="I3" s="6"/>
    </row>
    <row r="4" spans="1:9" ht="32.25" thickBot="1" x14ac:dyDescent="0.3">
      <c r="A4" s="57" t="s">
        <v>7</v>
      </c>
      <c r="B4" s="58" t="s">
        <v>8</v>
      </c>
      <c r="C4" s="59" t="s">
        <v>9</v>
      </c>
      <c r="D4" s="59" t="s">
        <v>25</v>
      </c>
      <c r="E4" s="59" t="s">
        <v>10</v>
      </c>
      <c r="F4" s="58" t="s">
        <v>11</v>
      </c>
      <c r="G4" s="58" t="s">
        <v>12</v>
      </c>
      <c r="H4" s="58" t="s">
        <v>13</v>
      </c>
      <c r="I4" s="60" t="s">
        <v>14</v>
      </c>
    </row>
    <row r="5" spans="1:9" ht="47.25" customHeight="1" thickBot="1" x14ac:dyDescent="0.3">
      <c r="A5" s="44" t="s">
        <v>44</v>
      </c>
      <c r="B5" s="45">
        <v>44909</v>
      </c>
      <c r="C5" s="46" t="s">
        <v>40</v>
      </c>
      <c r="D5" s="47" t="s">
        <v>41</v>
      </c>
      <c r="E5" s="48">
        <v>4794254.9800000004</v>
      </c>
      <c r="F5" s="49">
        <v>958851</v>
      </c>
      <c r="G5" s="48">
        <f>+E5-F5</f>
        <v>3835403.9800000004</v>
      </c>
      <c r="H5" s="50"/>
      <c r="I5" s="51" t="s">
        <v>0</v>
      </c>
    </row>
    <row r="6" spans="1:9" ht="47.25" customHeight="1" x14ac:dyDescent="0.25">
      <c r="A6" s="22" t="s">
        <v>46</v>
      </c>
      <c r="B6" s="7">
        <v>44797</v>
      </c>
      <c r="C6" s="76" t="s">
        <v>23</v>
      </c>
      <c r="D6" s="78" t="s">
        <v>24</v>
      </c>
      <c r="E6" s="83">
        <v>162000</v>
      </c>
      <c r="F6" s="8">
        <v>32400</v>
      </c>
      <c r="G6" s="65">
        <f>+E6-(SUM(F6:F7))</f>
        <v>64799.989999999991</v>
      </c>
      <c r="H6" s="68"/>
      <c r="I6" s="71" t="s">
        <v>0</v>
      </c>
    </row>
    <row r="7" spans="1:9" ht="47.25" customHeight="1" thickBot="1" x14ac:dyDescent="0.3">
      <c r="A7" s="11" t="s">
        <v>45</v>
      </c>
      <c r="B7" s="12">
        <v>44902</v>
      </c>
      <c r="C7" s="77"/>
      <c r="D7" s="79"/>
      <c r="E7" s="84"/>
      <c r="F7" s="13">
        <v>64800.01</v>
      </c>
      <c r="G7" s="67"/>
      <c r="H7" s="70"/>
      <c r="I7" s="73"/>
    </row>
    <row r="8" spans="1:9" ht="47.25" customHeight="1" thickBot="1" x14ac:dyDescent="0.3">
      <c r="A8" s="40" t="s">
        <v>34</v>
      </c>
      <c r="B8" s="52" t="s">
        <v>33</v>
      </c>
      <c r="C8" s="41" t="s">
        <v>20</v>
      </c>
      <c r="D8" s="42" t="s">
        <v>21</v>
      </c>
      <c r="E8" s="38">
        <v>900000</v>
      </c>
      <c r="F8" s="37">
        <v>180000</v>
      </c>
      <c r="G8" s="38">
        <f>+E8-F8</f>
        <v>720000</v>
      </c>
      <c r="H8" s="39"/>
      <c r="I8" s="43" t="s">
        <v>0</v>
      </c>
    </row>
    <row r="9" spans="1:9" ht="47.25" customHeight="1" x14ac:dyDescent="0.25">
      <c r="A9" s="22" t="s">
        <v>47</v>
      </c>
      <c r="B9" s="7" t="s">
        <v>49</v>
      </c>
      <c r="C9" s="80" t="s">
        <v>36</v>
      </c>
      <c r="D9" s="62" t="s">
        <v>37</v>
      </c>
      <c r="E9" s="65">
        <v>139240</v>
      </c>
      <c r="F9" s="9">
        <v>27848</v>
      </c>
      <c r="G9" s="65">
        <f>+E9-(SUM(F9:F10))</f>
        <v>55696</v>
      </c>
      <c r="H9" s="68"/>
      <c r="I9" s="71" t="s">
        <v>0</v>
      </c>
    </row>
    <row r="10" spans="1:9" ht="47.25" customHeight="1" thickBot="1" x14ac:dyDescent="0.3">
      <c r="A10" s="23" t="s">
        <v>48</v>
      </c>
      <c r="B10" s="24">
        <v>44923</v>
      </c>
      <c r="C10" s="82"/>
      <c r="D10" s="64"/>
      <c r="E10" s="67"/>
      <c r="F10" s="25">
        <v>55696</v>
      </c>
      <c r="G10" s="67"/>
      <c r="H10" s="70"/>
      <c r="I10" s="73"/>
    </row>
    <row r="11" spans="1:9" ht="47.25" customHeight="1" thickBot="1" x14ac:dyDescent="0.3">
      <c r="A11" s="14" t="s">
        <v>35</v>
      </c>
      <c r="B11" s="15">
        <v>44837</v>
      </c>
      <c r="C11" s="16" t="s">
        <v>42</v>
      </c>
      <c r="D11" s="17" t="s">
        <v>43</v>
      </c>
      <c r="E11" s="18">
        <v>6390450</v>
      </c>
      <c r="F11" s="19"/>
      <c r="G11" s="18">
        <f>+E11</f>
        <v>6390450</v>
      </c>
      <c r="H11" s="20"/>
      <c r="I11" s="21" t="s">
        <v>0</v>
      </c>
    </row>
    <row r="12" spans="1:9" ht="34.5" customHeight="1" x14ac:dyDescent="0.25">
      <c r="A12" s="26" t="s">
        <v>51</v>
      </c>
      <c r="B12" s="7">
        <v>44848</v>
      </c>
      <c r="C12" s="80" t="s">
        <v>22</v>
      </c>
      <c r="D12" s="62" t="s">
        <v>52</v>
      </c>
      <c r="E12" s="65">
        <v>4000000</v>
      </c>
      <c r="F12" s="9">
        <v>800000</v>
      </c>
      <c r="G12" s="65">
        <f>+E12-(SUM(F12:F13))</f>
        <v>1600000</v>
      </c>
      <c r="H12" s="68"/>
      <c r="I12" s="85" t="s">
        <v>0</v>
      </c>
    </row>
    <row r="13" spans="1:9" ht="36" customHeight="1" thickBot="1" x14ac:dyDescent="0.3">
      <c r="A13" s="36" t="s">
        <v>50</v>
      </c>
      <c r="B13" s="27">
        <v>44914</v>
      </c>
      <c r="C13" s="81"/>
      <c r="D13" s="63"/>
      <c r="E13" s="66"/>
      <c r="F13" s="28">
        <v>1600000</v>
      </c>
      <c r="G13" s="67"/>
      <c r="H13" s="70"/>
      <c r="I13" s="86"/>
    </row>
    <row r="14" spans="1:9" ht="15.75" x14ac:dyDescent="0.25">
      <c r="A14" s="22" t="s">
        <v>69</v>
      </c>
      <c r="B14" s="7">
        <v>44854</v>
      </c>
      <c r="C14" s="76" t="s">
        <v>32</v>
      </c>
      <c r="D14" s="78" t="s">
        <v>31</v>
      </c>
      <c r="E14" s="83">
        <v>775000</v>
      </c>
      <c r="F14" s="8">
        <v>10443</v>
      </c>
      <c r="G14" s="65">
        <f>+E14-(SUM(F14:F29))</f>
        <v>281795.40000000002</v>
      </c>
      <c r="H14" s="68"/>
      <c r="I14" s="90" t="s">
        <v>0</v>
      </c>
    </row>
    <row r="15" spans="1:9" ht="15.75" x14ac:dyDescent="0.25">
      <c r="A15" s="10" t="s">
        <v>54</v>
      </c>
      <c r="B15" s="4">
        <v>44854</v>
      </c>
      <c r="C15" s="87"/>
      <c r="D15" s="88"/>
      <c r="E15" s="89"/>
      <c r="F15" s="5">
        <v>10797</v>
      </c>
      <c r="G15" s="66"/>
      <c r="H15" s="69"/>
      <c r="I15" s="91"/>
    </row>
    <row r="16" spans="1:9" ht="15.75" x14ac:dyDescent="0.25">
      <c r="A16" s="10" t="s">
        <v>55</v>
      </c>
      <c r="B16" s="4">
        <v>44854</v>
      </c>
      <c r="C16" s="87"/>
      <c r="D16" s="88"/>
      <c r="E16" s="89"/>
      <c r="F16" s="5">
        <v>36072.6</v>
      </c>
      <c r="G16" s="66"/>
      <c r="H16" s="69"/>
      <c r="I16" s="91"/>
    </row>
    <row r="17" spans="1:9" ht="15.75" x14ac:dyDescent="0.25">
      <c r="A17" s="10" t="s">
        <v>56</v>
      </c>
      <c r="B17" s="4">
        <v>44854</v>
      </c>
      <c r="C17" s="87"/>
      <c r="D17" s="88"/>
      <c r="E17" s="89"/>
      <c r="F17" s="5">
        <v>11387</v>
      </c>
      <c r="G17" s="66"/>
      <c r="H17" s="69"/>
      <c r="I17" s="91"/>
    </row>
    <row r="18" spans="1:9" ht="15.75" x14ac:dyDescent="0.25">
      <c r="A18" s="10" t="s">
        <v>57</v>
      </c>
      <c r="B18" s="4">
        <v>44876</v>
      </c>
      <c r="C18" s="87"/>
      <c r="D18" s="88"/>
      <c r="E18" s="89"/>
      <c r="F18" s="5">
        <v>47672</v>
      </c>
      <c r="G18" s="66"/>
      <c r="H18" s="69"/>
      <c r="I18" s="91"/>
    </row>
    <row r="19" spans="1:9" ht="15.75" x14ac:dyDescent="0.25">
      <c r="A19" s="10" t="s">
        <v>58</v>
      </c>
      <c r="B19" s="4">
        <v>44876</v>
      </c>
      <c r="C19" s="87"/>
      <c r="D19" s="88"/>
      <c r="E19" s="89"/>
      <c r="F19" s="5">
        <v>52982</v>
      </c>
      <c r="G19" s="66"/>
      <c r="H19" s="69"/>
      <c r="I19" s="91"/>
    </row>
    <row r="20" spans="1:9" ht="15.75" x14ac:dyDescent="0.25">
      <c r="A20" s="10" t="s">
        <v>60</v>
      </c>
      <c r="B20" s="4">
        <v>44882</v>
      </c>
      <c r="C20" s="87"/>
      <c r="D20" s="88"/>
      <c r="E20" s="89"/>
      <c r="F20" s="5">
        <v>56286</v>
      </c>
      <c r="G20" s="66"/>
      <c r="H20" s="69"/>
      <c r="I20" s="91"/>
    </row>
    <row r="21" spans="1:9" ht="15.75" x14ac:dyDescent="0.25">
      <c r="A21" s="10" t="s">
        <v>59</v>
      </c>
      <c r="B21" s="4">
        <v>44882</v>
      </c>
      <c r="C21" s="87"/>
      <c r="D21" s="88"/>
      <c r="E21" s="89"/>
      <c r="F21" s="5">
        <v>67201</v>
      </c>
      <c r="G21" s="66"/>
      <c r="H21" s="69"/>
      <c r="I21" s="91"/>
    </row>
    <row r="22" spans="1:9" ht="15.75" x14ac:dyDescent="0.25">
      <c r="A22" s="10" t="s">
        <v>61</v>
      </c>
      <c r="B22" s="4">
        <v>44896</v>
      </c>
      <c r="C22" s="87"/>
      <c r="D22" s="88"/>
      <c r="E22" s="89"/>
      <c r="F22" s="5">
        <v>12036</v>
      </c>
      <c r="G22" s="66"/>
      <c r="H22" s="69"/>
      <c r="I22" s="91"/>
    </row>
    <row r="23" spans="1:9" ht="15.75" x14ac:dyDescent="0.25">
      <c r="A23" s="10" t="s">
        <v>62</v>
      </c>
      <c r="B23" s="4">
        <v>44896</v>
      </c>
      <c r="C23" s="87"/>
      <c r="D23" s="88"/>
      <c r="E23" s="89"/>
      <c r="F23" s="5">
        <v>25311</v>
      </c>
      <c r="G23" s="66"/>
      <c r="H23" s="69"/>
      <c r="I23" s="91"/>
    </row>
    <row r="24" spans="1:9" ht="15.75" x14ac:dyDescent="0.25">
      <c r="A24" s="10" t="s">
        <v>63</v>
      </c>
      <c r="B24" s="4">
        <v>44896</v>
      </c>
      <c r="C24" s="87"/>
      <c r="D24" s="88"/>
      <c r="E24" s="89"/>
      <c r="F24" s="5">
        <v>13334</v>
      </c>
      <c r="G24" s="66"/>
      <c r="H24" s="69"/>
      <c r="I24" s="91"/>
    </row>
    <row r="25" spans="1:9" ht="15.75" x14ac:dyDescent="0.25">
      <c r="A25" s="10" t="s">
        <v>64</v>
      </c>
      <c r="B25" s="4">
        <v>44914</v>
      </c>
      <c r="C25" s="87"/>
      <c r="D25" s="88"/>
      <c r="E25" s="89"/>
      <c r="F25" s="5">
        <v>42126</v>
      </c>
      <c r="G25" s="66"/>
      <c r="H25" s="69"/>
      <c r="I25" s="91"/>
    </row>
    <row r="26" spans="1:9" ht="15.75" x14ac:dyDescent="0.25">
      <c r="A26" s="10" t="s">
        <v>65</v>
      </c>
      <c r="B26" s="4">
        <v>44914</v>
      </c>
      <c r="C26" s="87"/>
      <c r="D26" s="88"/>
      <c r="E26" s="89"/>
      <c r="F26" s="5">
        <v>66375</v>
      </c>
      <c r="G26" s="66"/>
      <c r="H26" s="69"/>
      <c r="I26" s="91"/>
    </row>
    <row r="27" spans="1:9" ht="15.75" x14ac:dyDescent="0.25">
      <c r="A27" s="10" t="s">
        <v>66</v>
      </c>
      <c r="B27" s="4">
        <v>44914</v>
      </c>
      <c r="C27" s="87"/>
      <c r="D27" s="88"/>
      <c r="E27" s="89"/>
      <c r="F27" s="5">
        <v>8260</v>
      </c>
      <c r="G27" s="66"/>
      <c r="H27" s="69"/>
      <c r="I27" s="91"/>
    </row>
    <row r="28" spans="1:9" ht="15.75" x14ac:dyDescent="0.25">
      <c r="A28" s="10" t="s">
        <v>67</v>
      </c>
      <c r="B28" s="4">
        <v>44915</v>
      </c>
      <c r="C28" s="87"/>
      <c r="D28" s="88"/>
      <c r="E28" s="89"/>
      <c r="F28" s="5">
        <v>9086</v>
      </c>
      <c r="G28" s="66"/>
      <c r="H28" s="69"/>
      <c r="I28" s="91"/>
    </row>
    <row r="29" spans="1:9" ht="16.5" thickBot="1" x14ac:dyDescent="0.3">
      <c r="A29" s="11" t="s">
        <v>68</v>
      </c>
      <c r="B29" s="12">
        <v>44921</v>
      </c>
      <c r="C29" s="77"/>
      <c r="D29" s="79"/>
      <c r="E29" s="84"/>
      <c r="F29" s="13">
        <v>23836</v>
      </c>
      <c r="G29" s="67"/>
      <c r="H29" s="70"/>
      <c r="I29" s="92"/>
    </row>
    <row r="30" spans="1:9" ht="15.75" customHeight="1" x14ac:dyDescent="0.25">
      <c r="A30" s="22" t="s">
        <v>74</v>
      </c>
      <c r="B30" s="7">
        <v>44851</v>
      </c>
      <c r="C30" s="80" t="s">
        <v>30</v>
      </c>
      <c r="D30" s="62" t="s">
        <v>29</v>
      </c>
      <c r="E30" s="65">
        <v>320000</v>
      </c>
      <c r="F30" s="9">
        <v>4695.22</v>
      </c>
      <c r="G30" s="65">
        <f>+E30-(SUM(F30:F37))</f>
        <v>219028.51</v>
      </c>
      <c r="H30" s="68"/>
      <c r="I30" s="71" t="s">
        <v>0</v>
      </c>
    </row>
    <row r="31" spans="1:9" ht="15.75" x14ac:dyDescent="0.25">
      <c r="A31" s="10" t="s">
        <v>70</v>
      </c>
      <c r="B31" s="4">
        <v>44853</v>
      </c>
      <c r="C31" s="81"/>
      <c r="D31" s="63"/>
      <c r="E31" s="66"/>
      <c r="F31" s="5">
        <v>9410.5</v>
      </c>
      <c r="G31" s="66"/>
      <c r="H31" s="69"/>
      <c r="I31" s="72"/>
    </row>
    <row r="32" spans="1:9" ht="15.75" x14ac:dyDescent="0.25">
      <c r="A32" s="10" t="s">
        <v>71</v>
      </c>
      <c r="B32" s="4">
        <v>44866</v>
      </c>
      <c r="C32" s="81"/>
      <c r="D32" s="63"/>
      <c r="E32" s="66"/>
      <c r="F32" s="5">
        <v>12201.25</v>
      </c>
      <c r="G32" s="66"/>
      <c r="H32" s="69"/>
      <c r="I32" s="72"/>
    </row>
    <row r="33" spans="1:9" ht="15.75" x14ac:dyDescent="0.25">
      <c r="A33" s="10" t="s">
        <v>72</v>
      </c>
      <c r="B33" s="4">
        <v>44868</v>
      </c>
      <c r="C33" s="81"/>
      <c r="D33" s="63"/>
      <c r="E33" s="66"/>
      <c r="F33" s="5">
        <v>12059.6</v>
      </c>
      <c r="G33" s="66"/>
      <c r="H33" s="69"/>
      <c r="I33" s="72"/>
    </row>
    <row r="34" spans="1:9" ht="15.75" x14ac:dyDescent="0.25">
      <c r="A34" s="56" t="s">
        <v>73</v>
      </c>
      <c r="B34" s="27">
        <v>44895</v>
      </c>
      <c r="C34" s="81"/>
      <c r="D34" s="63"/>
      <c r="E34" s="66"/>
      <c r="F34" s="28">
        <v>23393.52</v>
      </c>
      <c r="G34" s="66"/>
      <c r="H34" s="69"/>
      <c r="I34" s="72"/>
    </row>
    <row r="35" spans="1:9" ht="15.75" x14ac:dyDescent="0.25">
      <c r="A35" s="56" t="s">
        <v>75</v>
      </c>
      <c r="B35" s="4">
        <v>44930</v>
      </c>
      <c r="C35" s="81"/>
      <c r="D35" s="63"/>
      <c r="E35" s="66"/>
      <c r="F35" s="5">
        <v>6525.4</v>
      </c>
      <c r="G35" s="66"/>
      <c r="H35" s="69"/>
      <c r="I35" s="72"/>
    </row>
    <row r="36" spans="1:9" ht="15.75" x14ac:dyDescent="0.25">
      <c r="A36" s="56" t="s">
        <v>76</v>
      </c>
      <c r="B36" s="4">
        <v>44949</v>
      </c>
      <c r="C36" s="81"/>
      <c r="D36" s="63"/>
      <c r="E36" s="66"/>
      <c r="F36" s="5">
        <v>28143</v>
      </c>
      <c r="G36" s="66"/>
      <c r="H36" s="69"/>
      <c r="I36" s="72"/>
    </row>
    <row r="37" spans="1:9" ht="16.5" thickBot="1" x14ac:dyDescent="0.3">
      <c r="A37" s="11" t="s">
        <v>77</v>
      </c>
      <c r="B37" s="12">
        <v>44949</v>
      </c>
      <c r="C37" s="82"/>
      <c r="D37" s="64"/>
      <c r="E37" s="67"/>
      <c r="F37" s="13">
        <v>4543</v>
      </c>
      <c r="G37" s="67"/>
      <c r="H37" s="70"/>
      <c r="I37" s="73"/>
    </row>
    <row r="38" spans="1:9" ht="47.25" customHeight="1" thickBot="1" x14ac:dyDescent="0.3">
      <c r="A38" s="29" t="s">
        <v>53</v>
      </c>
      <c r="B38" s="30">
        <v>44571</v>
      </c>
      <c r="C38" s="31" t="s">
        <v>38</v>
      </c>
      <c r="D38" s="32" t="s">
        <v>39</v>
      </c>
      <c r="E38" s="33">
        <v>159421</v>
      </c>
      <c r="F38" s="33">
        <f>+E38</f>
        <v>159421</v>
      </c>
      <c r="G38" s="33">
        <v>0</v>
      </c>
      <c r="H38" s="34"/>
      <c r="I38" s="35" t="s">
        <v>28</v>
      </c>
    </row>
    <row r="39" spans="1:9" ht="18.75" x14ac:dyDescent="0.3">
      <c r="A39" s="53"/>
      <c r="B39" s="53"/>
      <c r="C39" s="53" t="s">
        <v>1</v>
      </c>
      <c r="D39" s="53"/>
      <c r="E39" s="54">
        <f>+SUM(E5:E38)</f>
        <v>17640365.98</v>
      </c>
      <c r="F39" s="54">
        <f>SUM(F5:F38)</f>
        <v>4473192.0999999987</v>
      </c>
      <c r="G39" s="54">
        <f>+SUM(G5:G38)</f>
        <v>13167173.880000001</v>
      </c>
      <c r="H39" s="55"/>
      <c r="I39" s="55"/>
    </row>
    <row r="41" spans="1:9" x14ac:dyDescent="0.25">
      <c r="A41" s="1"/>
      <c r="C41" s="3" t="s">
        <v>2</v>
      </c>
      <c r="D41" s="1"/>
      <c r="F41" s="1"/>
      <c r="G41" s="75" t="s">
        <v>18</v>
      </c>
      <c r="H41" s="75"/>
    </row>
    <row r="43" spans="1:9" x14ac:dyDescent="0.25">
      <c r="A43" s="1"/>
      <c r="C43" s="1" t="s">
        <v>4</v>
      </c>
      <c r="D43" s="1"/>
      <c r="E43" s="1"/>
      <c r="F43" s="1"/>
      <c r="G43" s="61" t="s">
        <v>15</v>
      </c>
      <c r="H43" s="61"/>
    </row>
    <row r="44" spans="1:9" x14ac:dyDescent="0.25">
      <c r="A44" s="1"/>
      <c r="C44" s="3" t="s">
        <v>5</v>
      </c>
      <c r="D44" s="3"/>
      <c r="E44" s="3"/>
      <c r="F44" s="3"/>
      <c r="G44" s="75" t="s">
        <v>27</v>
      </c>
      <c r="H44" s="75"/>
    </row>
    <row r="45" spans="1:9" x14ac:dyDescent="0.25">
      <c r="A45" s="1"/>
      <c r="C45" s="1" t="s">
        <v>6</v>
      </c>
      <c r="D45" s="75" t="s">
        <v>3</v>
      </c>
      <c r="E45" s="75"/>
      <c r="F45" s="75"/>
      <c r="G45" s="61" t="s">
        <v>16</v>
      </c>
      <c r="H45" s="61"/>
    </row>
    <row r="47" spans="1:9" x14ac:dyDescent="0.25">
      <c r="B47" s="2"/>
      <c r="D47" s="61" t="s">
        <v>79</v>
      </c>
      <c r="E47" s="61"/>
      <c r="F47" s="61"/>
    </row>
    <row r="48" spans="1:9" x14ac:dyDescent="0.25">
      <c r="D48" s="75" t="s">
        <v>26</v>
      </c>
      <c r="E48" s="75"/>
      <c r="F48" s="75"/>
    </row>
    <row r="49" spans="4:6" x14ac:dyDescent="0.25">
      <c r="D49" s="61" t="s">
        <v>19</v>
      </c>
      <c r="E49" s="61"/>
      <c r="F49" s="61"/>
    </row>
  </sheetData>
  <mergeCells count="40">
    <mergeCell ref="C12:C13"/>
    <mergeCell ref="D12:D13"/>
    <mergeCell ref="C14:C29"/>
    <mergeCell ref="D14:D29"/>
    <mergeCell ref="E14:E29"/>
    <mergeCell ref="I14:I29"/>
    <mergeCell ref="H14:H29"/>
    <mergeCell ref="G14:G29"/>
    <mergeCell ref="E9:E10"/>
    <mergeCell ref="I9:I10"/>
    <mergeCell ref="I6:I7"/>
    <mergeCell ref="E12:E13"/>
    <mergeCell ref="I12:I13"/>
    <mergeCell ref="H6:H7"/>
    <mergeCell ref="H9:H10"/>
    <mergeCell ref="H12:H13"/>
    <mergeCell ref="G6:G7"/>
    <mergeCell ref="G9:G10"/>
    <mergeCell ref="G12:G13"/>
    <mergeCell ref="I30:I37"/>
    <mergeCell ref="D49:F49"/>
    <mergeCell ref="A1:I1"/>
    <mergeCell ref="D45:F45"/>
    <mergeCell ref="D48:F48"/>
    <mergeCell ref="G41:H41"/>
    <mergeCell ref="G43:H43"/>
    <mergeCell ref="G44:H44"/>
    <mergeCell ref="G45:H45"/>
    <mergeCell ref="A2:I2"/>
    <mergeCell ref="C6:C7"/>
    <mergeCell ref="D6:D7"/>
    <mergeCell ref="C30:C37"/>
    <mergeCell ref="E6:E7"/>
    <mergeCell ref="C9:C10"/>
    <mergeCell ref="D9:D10"/>
    <mergeCell ref="D47:F47"/>
    <mergeCell ref="D30:D37"/>
    <mergeCell ref="E30:E37"/>
    <mergeCell ref="G30:G37"/>
    <mergeCell ref="H30:H37"/>
  </mergeCells>
  <phoneticPr fontId="9" type="noConversion"/>
  <printOptions horizontalCentered="1"/>
  <pageMargins left="0.70866141732283472" right="0.70866141732283472" top="0.55118110236220474" bottom="0.55118110236220474" header="0.31496062992125984" footer="0.31496062992125984"/>
  <pageSetup scale="62" fitToHeight="0" orientation="landscape" r:id="rId1"/>
  <rowBreaks count="1" manualBreakCount="1">
    <brk id="2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de Compras</dc:creator>
  <cp:lastModifiedBy>Estrella Tejeda</cp:lastModifiedBy>
  <cp:lastPrinted>2023-02-06T20:18:08Z</cp:lastPrinted>
  <dcterms:created xsi:type="dcterms:W3CDTF">2021-12-03T13:19:11Z</dcterms:created>
  <dcterms:modified xsi:type="dcterms:W3CDTF">2023-02-06T20:18:10Z</dcterms:modified>
</cp:coreProperties>
</file>