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MAYO 2023\"/>
    </mc:Choice>
  </mc:AlternateContent>
  <xr:revisionPtr revIDLastSave="0" documentId="13_ncr:1_{24D4ED5B-B7CF-49FB-A9A8-1084A983F809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externalReferences>
    <externalReference r:id="rId2"/>
  </externalReferences>
  <definedNames>
    <definedName name="_Hlk8305286" localSheetId="0">Hoja1!$C$77</definedName>
    <definedName name="_xlnm.Print_Area" localSheetId="0">Hoja1!$A$4:$I$66</definedName>
    <definedName name="incBuyerDossierDetaillnkRequestName" localSheetId="0">Hoja1!#REF!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G52" i="1"/>
  <c r="G5" i="1"/>
  <c r="J12" i="1"/>
  <c r="E55" i="1"/>
  <c r="G12" i="1"/>
  <c r="G55" i="1" l="1"/>
  <c r="E56" i="1"/>
  <c r="E57" i="1" s="1"/>
  <c r="J52" i="1" l="1"/>
  <c r="F45" i="1"/>
  <c r="G29" i="1" l="1"/>
  <c r="J29" i="1" s="1"/>
  <c r="J51" i="1" s="1"/>
  <c r="F56" i="1"/>
  <c r="F57" i="1" s="1"/>
  <c r="J27" i="1"/>
  <c r="G10" i="1"/>
  <c r="J10" i="1" s="1"/>
  <c r="J11" i="1" s="1"/>
  <c r="G8" i="1"/>
  <c r="J8" i="1" l="1"/>
  <c r="J9" i="1" s="1"/>
  <c r="G56" i="1"/>
  <c r="G57" i="1" s="1"/>
  <c r="J5" i="1"/>
  <c r="J6" i="1" s="1"/>
</calcChain>
</file>

<file path=xl/sharedStrings.xml><?xml version="1.0" encoding="utf-8"?>
<sst xmlns="http://schemas.openxmlformats.org/spreadsheetml/2006/main" count="102" uniqueCount="96">
  <si>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</si>
  <si>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</si>
  <si>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</si>
  <si>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</si>
  <si>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</si>
  <si>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</si>
  <si>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</si>
  <si>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</si>
  <si>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</si>
  <si>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</si>
  <si>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</si>
  <si>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</si>
  <si>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</si>
  <si>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</si>
  <si>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</si>
  <si>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</si>
  <si>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</si>
  <si>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</si>
  <si>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</si>
  <si>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</si>
  <si>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Athrivel, SRL</t>
  </si>
  <si>
    <t>Liriano Disla, SRL</t>
  </si>
  <si>
    <t>Mantenimiento de aires acondicionados de nuestra institución</t>
  </si>
  <si>
    <t>Concepto</t>
  </si>
  <si>
    <t>Dra. Ana María Barcelo Larrocca</t>
  </si>
  <si>
    <t>Lic. Mayra Martínez Romero</t>
  </si>
  <si>
    <t>Contratación de servicio de catering para diferentes actividades a realizarse en nuestra institución.</t>
  </si>
  <si>
    <t>María Isabel de Farías, Servicios de Catering, SRL</t>
  </si>
  <si>
    <t>Auto Servicios Automotriz Inteligente RD</t>
  </si>
  <si>
    <t>Multiperform, SRL</t>
  </si>
  <si>
    <t>Consultoría para creación de un documento de políticas públicas con cinco áreas temáticas.</t>
  </si>
  <si>
    <t>B1500000057</t>
  </si>
  <si>
    <t>B1500000090</t>
  </si>
  <si>
    <t>B1500000084</t>
  </si>
  <si>
    <t>B1500000044</t>
  </si>
  <si>
    <t>B1500000037</t>
  </si>
  <si>
    <t>Contrato para la Gestión del Proyecto: Actualización para la Innovación y Competitividad del Sector Agroexportación de la República Dominicana.</t>
  </si>
  <si>
    <t>B1500000521</t>
  </si>
  <si>
    <t>B1500000522</t>
  </si>
  <si>
    <t>B1500000523</t>
  </si>
  <si>
    <t>B1500000561</t>
  </si>
  <si>
    <t>B1500000562</t>
  </si>
  <si>
    <t>B1500000579</t>
  </si>
  <si>
    <t>B1500000578</t>
  </si>
  <si>
    <t>B1500000598</t>
  </si>
  <si>
    <t>B1500000599</t>
  </si>
  <si>
    <t>B1500000600</t>
  </si>
  <si>
    <t>B1500000643</t>
  </si>
  <si>
    <t>B1500000644</t>
  </si>
  <si>
    <t>B1500000645</t>
  </si>
  <si>
    <t>B1500000646</t>
  </si>
  <si>
    <t>B1500000654</t>
  </si>
  <si>
    <t>B1500000520</t>
  </si>
  <si>
    <t>B1500000417</t>
  </si>
  <si>
    <t>B1500000426</t>
  </si>
  <si>
    <t>B1500000428</t>
  </si>
  <si>
    <t>B1500000442</t>
  </si>
  <si>
    <t>B1500000415</t>
  </si>
  <si>
    <t>B1500000459</t>
  </si>
  <si>
    <t>B1500000466</t>
  </si>
  <si>
    <t>B1500000467</t>
  </si>
  <si>
    <t>_________________________________________</t>
  </si>
  <si>
    <t>COMPLETO</t>
  </si>
  <si>
    <t>B1500000473</t>
  </si>
  <si>
    <t>B1500000474</t>
  </si>
  <si>
    <t>B1500000479</t>
  </si>
  <si>
    <t>B1500000480</t>
  </si>
  <si>
    <t>B1500000481</t>
  </si>
  <si>
    <t>B1500000484</t>
  </si>
  <si>
    <t>B1500000488</t>
  </si>
  <si>
    <t>B1500000490</t>
  </si>
  <si>
    <t>B1500000494</t>
  </si>
  <si>
    <t>B1500000496</t>
  </si>
  <si>
    <t>B1500000500</t>
  </si>
  <si>
    <t>B1500000503</t>
  </si>
  <si>
    <t>B1500000504</t>
  </si>
  <si>
    <t>B1500000505</t>
  </si>
  <si>
    <t>B1500000507</t>
  </si>
  <si>
    <t>15/2/2023</t>
  </si>
  <si>
    <t>17/2/2023</t>
  </si>
  <si>
    <t>21/2/2023</t>
  </si>
  <si>
    <t>22/2/2023</t>
  </si>
  <si>
    <t>23/2/2023</t>
  </si>
  <si>
    <t>23/3/2023</t>
  </si>
  <si>
    <t>B1500000064</t>
  </si>
  <si>
    <t>V Energy</t>
  </si>
  <si>
    <t>Compra de Tickets de combustible para ser utilizados en las operaciones de nuestra institución, correspondiete al período enero-junio 2023</t>
  </si>
  <si>
    <t>Mantenimiento y reparación de los vehículos de nuestra institución</t>
  </si>
  <si>
    <t>B1500204724</t>
  </si>
  <si>
    <t>B1500000761</t>
  </si>
  <si>
    <t>Servicio de Catering P/30 participantes en la Charla sobre el Uso Racional de la Energía, la cual será impartida por el Ministerio de Energía, el día 1 junio en el Salón de Reuniones de este consejo.</t>
  </si>
  <si>
    <t>B1500210195</t>
  </si>
  <si>
    <t>B1500000072</t>
  </si>
  <si>
    <t>B1500227761</t>
  </si>
  <si>
    <t>B1500000573</t>
  </si>
  <si>
    <t>ESTADO DE CUENTA DE SUPLIDORES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</si>
</sst>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4" fontId="4" fillId="0" borderId="4" xfId="2" applyFont="1" applyFill="1" applyBorder="1" applyAlignment="1">
      <alignment horizontal="right" vertical="center" wrapText="1"/>
    </xf>
    <xf numFmtId="44" fontId="4" fillId="0" borderId="4" xfId="2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right" vertical="center" wrapText="1"/>
    </xf>
    <xf numFmtId="43" fontId="4" fillId="3" borderId="2" xfId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44" fontId="4" fillId="0" borderId="18" xfId="2" applyFont="1" applyFill="1" applyBorder="1" applyAlignment="1">
      <alignment horizontal="right" vertical="center" wrapText="1"/>
    </xf>
    <xf numFmtId="44" fontId="4" fillId="3" borderId="4" xfId="2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top" wrapText="1"/>
    </xf>
    <xf numFmtId="14" fontId="3" fillId="3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3" fontId="0" fillId="0" borderId="0" xfId="1" applyFont="1"/>
    <xf numFmtId="43" fontId="0" fillId="4" borderId="0" xfId="1" applyFont="1" applyFill="1"/>
    <xf numFmtId="0" fontId="10" fillId="0" borderId="0" xfId="0" applyFont="1"/>
    <xf numFmtId="44" fontId="10" fillId="0" borderId="0" xfId="0" applyNumberFormat="1" applyFont="1"/>
    <xf numFmtId="43" fontId="10" fillId="0" borderId="0" xfId="1" applyFont="1"/>
    <xf numFmtId="44" fontId="10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 wrapText="1"/>
    </xf>
    <xf numFmtId="44" fontId="4" fillId="0" borderId="20" xfId="2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4" fontId="6" fillId="2" borderId="11" xfId="2" applyFont="1" applyFill="1" applyBorder="1" applyAlignment="1">
      <alignment horizontal="left"/>
    </xf>
    <xf numFmtId="44" fontId="6" fillId="2" borderId="11" xfId="0" applyNumberFormat="1" applyFont="1" applyFill="1" applyBorder="1"/>
    <xf numFmtId="44" fontId="6" fillId="2" borderId="12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4" fontId="3" fillId="0" borderId="5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3" fontId="0" fillId="0" borderId="0" xfId="1" applyFont="1" applyFill="1"/>
    <xf numFmtId="0" fontId="2" fillId="3" borderId="8" xfId="0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4" fontId="4" fillId="0" borderId="5" xfId="2" applyFont="1" applyFill="1" applyBorder="1" applyAlignment="1">
      <alignment horizontal="center" vertical="center"/>
    </xf>
    <xf numFmtId="44" fontId="4" fillId="0" borderId="11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4" fontId="4" fillId="0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4" fontId="4" fillId="0" borderId="4" xfId="2" applyFont="1" applyFill="1" applyBorder="1" applyAlignment="1">
      <alignment horizontal="left" vertical="center"/>
    </xf>
    <xf numFmtId="44" fontId="4" fillId="0" borderId="10" xfId="2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4" fontId="4" fillId="3" borderId="5" xfId="2" applyFont="1" applyFill="1" applyBorder="1" applyAlignment="1">
      <alignment horizontal="center" vertical="center"/>
    </xf>
    <xf numFmtId="44" fontId="4" fillId="3" borderId="2" xfId="2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top" wrapText="1"/>
    </xf>
    <xf numFmtId="14" fontId="3" fillId="3" borderId="24" xfId="0" applyNumberFormat="1" applyFont="1" applyFill="1" applyBorder="1" applyAlignment="1">
      <alignment horizontal="center" vertical="top" wrapText="1"/>
    </xf>
    <xf numFmtId="44" fontId="4" fillId="3" borderId="24" xfId="2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44" fontId="4" fillId="3" borderId="11" xfId="2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44" fontId="4" fillId="0" borderId="24" xfId="2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28575</xdr:rowOff>
    </xdr:from>
    <xdr:to>
      <xdr:col>1</xdr:col>
      <xdr:colOff>757519</xdr:colOff>
      <xdr:row>2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OMPRAS%20Y%20CONTRATACIONES\DOCUMENTOS%20PARA%20TRANSPARENCIA\A&#209;O%202023\MAYO%202023\RELACION%20DE%20COMPRAS%20POR%20DEBAJO%20DEL%20UMBRAL%20AL%2031%20MAYO%202023.xlsx" TargetMode="External"/><Relationship Id="rId1" Type="http://schemas.openxmlformats.org/officeDocument/2006/relationships/externalLinkPath" Target="RELACION%20DE%20COMPRAS%20POR%20DEBAJO%20DEL%20UMBRAL%20AL%2031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8">
          <cell r="G8">
            <v>4814</v>
          </cell>
        </row>
        <row r="14">
          <cell r="G14">
            <v>47376.88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N77"/>
  <sheetViews>
    <sheetView tabSelected="1" zoomScale="80" zoomScaleNormal="80" workbookViewId="0">
      <selection activeCell="A3" sqref="A3"/>
    </sheetView>
  </sheetViews>
  <sheetFormatPr baseColWidth="10" defaultRowHeight="15" x14ac:dyDescent="0.25"/>
  <cols>
    <col min="1" max="1" width="16.5703125" customWidth="1"/>
    <col min="2" max="2" width="13.140625" customWidth="1"/>
    <col min="3" max="3" width="28.28515625" customWidth="1"/>
    <col min="4" max="4" width="43" customWidth="1"/>
    <col min="5" max="7" width="21" bestFit="1" customWidth="1"/>
    <col min="8" max="8" width="17.42578125" customWidth="1"/>
    <col min="9" max="9" width="21.140625" customWidth="1"/>
    <col min="10" max="10" width="14.140625" style="31" bestFit="1" customWidth="1"/>
    <col min="14" max="14" width="15" bestFit="1" customWidth="1"/>
  </cols>
  <sheetData>
    <row r="1" spans="1:10" ht="18.75" x14ac:dyDescent="0.3">
      <c r="A1" s="79" t="s">
        <v>17</v>
      </c>
      <c r="B1" s="79"/>
      <c r="C1" s="79"/>
      <c r="D1" s="79"/>
      <c r="E1" s="79"/>
      <c r="F1" s="79"/>
      <c r="G1" s="79"/>
      <c r="H1" s="79"/>
      <c r="I1" s="79"/>
    </row>
    <row r="2" spans="1:10" ht="18.75" x14ac:dyDescent="0.3">
      <c r="A2" s="79" t="s">
        <v>95</v>
      </c>
      <c r="B2" s="79"/>
      <c r="C2" s="79"/>
      <c r="D2" s="79"/>
      <c r="E2" s="79"/>
      <c r="F2" s="79"/>
      <c r="G2" s="79"/>
      <c r="H2" s="79"/>
      <c r="I2" s="79"/>
    </row>
    <row r="3" spans="1:10" ht="19.5" thickBot="1" x14ac:dyDescent="0.35">
      <c r="A3" s="6"/>
      <c r="B3" s="6"/>
      <c r="C3" s="6"/>
      <c r="D3" s="6"/>
      <c r="E3" s="6"/>
      <c r="F3" s="6"/>
      <c r="G3" s="6"/>
      <c r="H3" s="6"/>
      <c r="I3" s="6"/>
    </row>
    <row r="4" spans="1:10" ht="32.25" thickBot="1" x14ac:dyDescent="0.3">
      <c r="A4" s="15" t="s">
        <v>7</v>
      </c>
      <c r="B4" s="16" t="s">
        <v>8</v>
      </c>
      <c r="C4" s="17" t="s">
        <v>9</v>
      </c>
      <c r="D4" s="17" t="s">
        <v>23</v>
      </c>
      <c r="E4" s="17" t="s">
        <v>10</v>
      </c>
      <c r="F4" s="16" t="s">
        <v>11</v>
      </c>
      <c r="G4" s="16" t="s">
        <v>12</v>
      </c>
      <c r="H4" s="16" t="s">
        <v>13</v>
      </c>
      <c r="I4" s="18" t="s">
        <v>14</v>
      </c>
    </row>
    <row r="5" spans="1:10" ht="24" customHeight="1" x14ac:dyDescent="0.25">
      <c r="A5" s="22" t="s">
        <v>31</v>
      </c>
      <c r="B5" s="23">
        <v>44909</v>
      </c>
      <c r="C5" s="91" t="s">
        <v>29</v>
      </c>
      <c r="D5" s="93" t="s">
        <v>30</v>
      </c>
      <c r="E5" s="95">
        <v>4794255</v>
      </c>
      <c r="F5" s="21">
        <v>958851</v>
      </c>
      <c r="G5" s="95">
        <f>+E5-F5-F6-F7</f>
        <v>0</v>
      </c>
      <c r="H5" s="14"/>
      <c r="I5" s="87" t="s">
        <v>62</v>
      </c>
      <c r="J5" s="31">
        <f>SUM(F5:G6)</f>
        <v>2876553</v>
      </c>
    </row>
    <row r="6" spans="1:10" ht="21" customHeight="1" x14ac:dyDescent="0.25">
      <c r="A6" s="56" t="s">
        <v>84</v>
      </c>
      <c r="B6" s="57" t="s">
        <v>83</v>
      </c>
      <c r="C6" s="92"/>
      <c r="D6" s="94"/>
      <c r="E6" s="96"/>
      <c r="F6" s="55">
        <v>1917702</v>
      </c>
      <c r="G6" s="96"/>
      <c r="H6" s="14"/>
      <c r="I6" s="88"/>
      <c r="J6" s="32">
        <f>E5-J5</f>
        <v>1917702</v>
      </c>
    </row>
    <row r="7" spans="1:10" ht="21" customHeight="1" thickBot="1" x14ac:dyDescent="0.3">
      <c r="A7" s="97" t="s">
        <v>92</v>
      </c>
      <c r="B7" s="98">
        <v>45078</v>
      </c>
      <c r="C7" s="100"/>
      <c r="D7" s="101"/>
      <c r="E7" s="102"/>
      <c r="F7" s="99">
        <v>1917702</v>
      </c>
      <c r="G7" s="102"/>
      <c r="H7" s="14"/>
      <c r="I7" s="61"/>
      <c r="J7" s="32"/>
    </row>
    <row r="8" spans="1:10" ht="20.25" customHeight="1" x14ac:dyDescent="0.25">
      <c r="A8" s="24" t="s">
        <v>33</v>
      </c>
      <c r="B8" s="25">
        <v>44797</v>
      </c>
      <c r="C8" s="81" t="s">
        <v>21</v>
      </c>
      <c r="D8" s="83" t="s">
        <v>22</v>
      </c>
      <c r="E8" s="85">
        <v>162000</v>
      </c>
      <c r="F8" s="7">
        <v>32400</v>
      </c>
      <c r="G8" s="71">
        <f>+E8-(SUM(F8:F9))</f>
        <v>64799.989999999991</v>
      </c>
      <c r="H8" s="62"/>
      <c r="I8" s="65" t="s">
        <v>0</v>
      </c>
      <c r="J8" s="31">
        <f>SUM(F8:G9)</f>
        <v>162000</v>
      </c>
    </row>
    <row r="9" spans="1:10" ht="20.25" customHeight="1" thickBot="1" x14ac:dyDescent="0.3">
      <c r="A9" s="26" t="s">
        <v>32</v>
      </c>
      <c r="B9" s="27">
        <v>44902</v>
      </c>
      <c r="C9" s="82"/>
      <c r="D9" s="84"/>
      <c r="E9" s="86"/>
      <c r="F9" s="10">
        <v>64800.01</v>
      </c>
      <c r="G9" s="72"/>
      <c r="H9" s="64"/>
      <c r="I9" s="67"/>
      <c r="J9" s="32">
        <f>E8-J8</f>
        <v>0</v>
      </c>
    </row>
    <row r="10" spans="1:10" ht="27.75" customHeight="1" x14ac:dyDescent="0.25">
      <c r="A10" s="29" t="s">
        <v>35</v>
      </c>
      <c r="B10" s="25">
        <v>44848</v>
      </c>
      <c r="C10" s="68" t="s">
        <v>20</v>
      </c>
      <c r="D10" s="70" t="s">
        <v>36</v>
      </c>
      <c r="E10" s="71">
        <v>4000000</v>
      </c>
      <c r="F10" s="8">
        <v>800000</v>
      </c>
      <c r="G10" s="71">
        <f>+E10-(SUM(F10:F11))</f>
        <v>1600000</v>
      </c>
      <c r="H10" s="62"/>
      <c r="I10" s="89" t="s">
        <v>0</v>
      </c>
      <c r="J10" s="31">
        <f>SUM(F10:G11)</f>
        <v>4000000</v>
      </c>
    </row>
    <row r="11" spans="1:10" ht="36" customHeight="1" thickBot="1" x14ac:dyDescent="0.3">
      <c r="A11" s="37" t="s">
        <v>34</v>
      </c>
      <c r="B11" s="38">
        <v>44914</v>
      </c>
      <c r="C11" s="73"/>
      <c r="D11" s="75"/>
      <c r="E11" s="74"/>
      <c r="F11" s="39">
        <v>1600000</v>
      </c>
      <c r="G11" s="74"/>
      <c r="H11" s="63"/>
      <c r="I11" s="90"/>
      <c r="J11" s="32">
        <f>E10-J10</f>
        <v>0</v>
      </c>
    </row>
    <row r="12" spans="1:10" ht="20.25" customHeight="1" x14ac:dyDescent="0.25">
      <c r="A12" s="24" t="s">
        <v>52</v>
      </c>
      <c r="B12" s="25">
        <v>44854</v>
      </c>
      <c r="C12" s="68" t="s">
        <v>28</v>
      </c>
      <c r="D12" s="70" t="s">
        <v>87</v>
      </c>
      <c r="E12" s="71">
        <v>775000</v>
      </c>
      <c r="F12" s="7">
        <v>10443</v>
      </c>
      <c r="G12" s="71">
        <f>+E12-(SUM(F12:F28))</f>
        <v>165447.40000000002</v>
      </c>
      <c r="H12" s="62"/>
      <c r="I12" s="65" t="s">
        <v>0</v>
      </c>
      <c r="J12" s="31">
        <f>+SUM(F12:F28)</f>
        <v>609552.6</v>
      </c>
    </row>
    <row r="13" spans="1:10" ht="20.25" customHeight="1" x14ac:dyDescent="0.25">
      <c r="A13" s="30" t="s">
        <v>37</v>
      </c>
      <c r="B13" s="28">
        <v>44854</v>
      </c>
      <c r="C13" s="73"/>
      <c r="D13" s="75"/>
      <c r="E13" s="74"/>
      <c r="F13" s="5">
        <v>10797</v>
      </c>
      <c r="G13" s="74"/>
      <c r="H13" s="63"/>
      <c r="I13" s="66"/>
    </row>
    <row r="14" spans="1:10" ht="20.25" customHeight="1" x14ac:dyDescent="0.25">
      <c r="A14" s="30" t="s">
        <v>38</v>
      </c>
      <c r="B14" s="28">
        <v>44854</v>
      </c>
      <c r="C14" s="73"/>
      <c r="D14" s="75"/>
      <c r="E14" s="74"/>
      <c r="F14" s="5">
        <v>36072.6</v>
      </c>
      <c r="G14" s="74"/>
      <c r="H14" s="63"/>
      <c r="I14" s="66"/>
    </row>
    <row r="15" spans="1:10" ht="20.25" customHeight="1" x14ac:dyDescent="0.25">
      <c r="A15" s="9" t="s">
        <v>39</v>
      </c>
      <c r="B15" s="4">
        <v>44854</v>
      </c>
      <c r="C15" s="73"/>
      <c r="D15" s="75"/>
      <c r="E15" s="74"/>
      <c r="F15" s="5">
        <v>11387</v>
      </c>
      <c r="G15" s="74"/>
      <c r="H15" s="63"/>
      <c r="I15" s="66"/>
    </row>
    <row r="16" spans="1:10" ht="20.25" customHeight="1" x14ac:dyDescent="0.25">
      <c r="A16" s="9" t="s">
        <v>40</v>
      </c>
      <c r="B16" s="4">
        <v>44876</v>
      </c>
      <c r="C16" s="73"/>
      <c r="D16" s="75"/>
      <c r="E16" s="74"/>
      <c r="F16" s="5">
        <v>47672</v>
      </c>
      <c r="G16" s="74"/>
      <c r="H16" s="63"/>
      <c r="I16" s="66"/>
    </row>
    <row r="17" spans="1:10" ht="20.25" customHeight="1" x14ac:dyDescent="0.25">
      <c r="A17" s="9" t="s">
        <v>41</v>
      </c>
      <c r="B17" s="4">
        <v>44876</v>
      </c>
      <c r="C17" s="73"/>
      <c r="D17" s="75"/>
      <c r="E17" s="74"/>
      <c r="F17" s="5">
        <v>52982</v>
      </c>
      <c r="G17" s="74"/>
      <c r="H17" s="63"/>
      <c r="I17" s="66"/>
    </row>
    <row r="18" spans="1:10" ht="20.25" customHeight="1" x14ac:dyDescent="0.25">
      <c r="A18" s="9" t="s">
        <v>43</v>
      </c>
      <c r="B18" s="4">
        <v>44882</v>
      </c>
      <c r="C18" s="73"/>
      <c r="D18" s="75"/>
      <c r="E18" s="74"/>
      <c r="F18" s="5">
        <v>56286</v>
      </c>
      <c r="G18" s="74"/>
      <c r="H18" s="63"/>
      <c r="I18" s="66"/>
    </row>
    <row r="19" spans="1:10" ht="20.25" customHeight="1" x14ac:dyDescent="0.25">
      <c r="A19" s="9" t="s">
        <v>42</v>
      </c>
      <c r="B19" s="4">
        <v>44882</v>
      </c>
      <c r="C19" s="73"/>
      <c r="D19" s="75"/>
      <c r="E19" s="74"/>
      <c r="F19" s="5">
        <v>67201</v>
      </c>
      <c r="G19" s="74"/>
      <c r="H19" s="63"/>
      <c r="I19" s="66"/>
    </row>
    <row r="20" spans="1:10" ht="20.25" customHeight="1" x14ac:dyDescent="0.25">
      <c r="A20" s="9" t="s">
        <v>44</v>
      </c>
      <c r="B20" s="4">
        <v>44896</v>
      </c>
      <c r="C20" s="73"/>
      <c r="D20" s="75"/>
      <c r="E20" s="74"/>
      <c r="F20" s="5">
        <v>12036</v>
      </c>
      <c r="G20" s="74"/>
      <c r="H20" s="63"/>
      <c r="I20" s="66"/>
    </row>
    <row r="21" spans="1:10" ht="20.25" customHeight="1" x14ac:dyDescent="0.25">
      <c r="A21" s="9" t="s">
        <v>45</v>
      </c>
      <c r="B21" s="4">
        <v>44896</v>
      </c>
      <c r="C21" s="73"/>
      <c r="D21" s="75"/>
      <c r="E21" s="74"/>
      <c r="F21" s="5">
        <v>25311</v>
      </c>
      <c r="G21" s="74"/>
      <c r="H21" s="63"/>
      <c r="I21" s="66"/>
    </row>
    <row r="22" spans="1:10" ht="20.25" customHeight="1" x14ac:dyDescent="0.25">
      <c r="A22" s="9" t="s">
        <v>46</v>
      </c>
      <c r="B22" s="4">
        <v>44896</v>
      </c>
      <c r="C22" s="73"/>
      <c r="D22" s="75"/>
      <c r="E22" s="74"/>
      <c r="F22" s="5">
        <v>13334</v>
      </c>
      <c r="G22" s="74"/>
      <c r="H22" s="63"/>
      <c r="I22" s="66"/>
    </row>
    <row r="23" spans="1:10" ht="20.25" customHeight="1" x14ac:dyDescent="0.25">
      <c r="A23" s="9" t="s">
        <v>47</v>
      </c>
      <c r="B23" s="4">
        <v>44914</v>
      </c>
      <c r="C23" s="73"/>
      <c r="D23" s="75"/>
      <c r="E23" s="74"/>
      <c r="F23" s="5">
        <v>42126</v>
      </c>
      <c r="G23" s="74"/>
      <c r="H23" s="63"/>
      <c r="I23" s="66"/>
    </row>
    <row r="24" spans="1:10" ht="20.25" customHeight="1" x14ac:dyDescent="0.25">
      <c r="A24" s="9" t="s">
        <v>48</v>
      </c>
      <c r="B24" s="4">
        <v>44914</v>
      </c>
      <c r="C24" s="73"/>
      <c r="D24" s="75"/>
      <c r="E24" s="74"/>
      <c r="F24" s="5">
        <v>66375</v>
      </c>
      <c r="G24" s="74"/>
      <c r="H24" s="63"/>
      <c r="I24" s="66"/>
    </row>
    <row r="25" spans="1:10" ht="20.25" customHeight="1" x14ac:dyDescent="0.25">
      <c r="A25" s="9" t="s">
        <v>49</v>
      </c>
      <c r="B25" s="4">
        <v>44914</v>
      </c>
      <c r="C25" s="73"/>
      <c r="D25" s="75"/>
      <c r="E25" s="74"/>
      <c r="F25" s="5">
        <v>8260</v>
      </c>
      <c r="G25" s="74"/>
      <c r="H25" s="63"/>
      <c r="I25" s="66"/>
    </row>
    <row r="26" spans="1:10" ht="20.25" customHeight="1" x14ac:dyDescent="0.25">
      <c r="A26" s="9" t="s">
        <v>50</v>
      </c>
      <c r="B26" s="4">
        <v>44915</v>
      </c>
      <c r="C26" s="73"/>
      <c r="D26" s="75"/>
      <c r="E26" s="74"/>
      <c r="F26" s="5">
        <v>9086</v>
      </c>
      <c r="G26" s="74"/>
      <c r="H26" s="63"/>
      <c r="I26" s="66"/>
    </row>
    <row r="27" spans="1:10" ht="20.25" customHeight="1" x14ac:dyDescent="0.25">
      <c r="A27" s="9" t="s">
        <v>51</v>
      </c>
      <c r="B27" s="4">
        <v>44921</v>
      </c>
      <c r="C27" s="73"/>
      <c r="D27" s="75"/>
      <c r="E27" s="74"/>
      <c r="F27" s="5">
        <v>23836</v>
      </c>
      <c r="G27" s="74"/>
      <c r="H27" s="63"/>
      <c r="I27" s="66"/>
      <c r="J27" s="32">
        <f>E12-J12</f>
        <v>165447.40000000002</v>
      </c>
    </row>
    <row r="28" spans="1:10" ht="20.25" customHeight="1" thickBot="1" x14ac:dyDescent="0.3">
      <c r="A28" s="9" t="s">
        <v>89</v>
      </c>
      <c r="B28" s="4">
        <v>45049</v>
      </c>
      <c r="C28" s="73"/>
      <c r="D28" s="75"/>
      <c r="E28" s="74"/>
      <c r="F28" s="5">
        <v>116348</v>
      </c>
      <c r="G28" s="74"/>
      <c r="H28" s="63"/>
      <c r="I28" s="66"/>
      <c r="J28" s="32"/>
    </row>
    <row r="29" spans="1:10" ht="15.75" customHeight="1" x14ac:dyDescent="0.25">
      <c r="A29" s="59" t="s">
        <v>57</v>
      </c>
      <c r="B29" s="48">
        <v>44851</v>
      </c>
      <c r="C29" s="68" t="s">
        <v>27</v>
      </c>
      <c r="D29" s="70" t="s">
        <v>26</v>
      </c>
      <c r="E29" s="71">
        <v>320000</v>
      </c>
      <c r="F29" s="8">
        <v>4695.22</v>
      </c>
      <c r="G29" s="71">
        <f>+E29-(SUM(F29:F51))</f>
        <v>5523.3800000000629</v>
      </c>
      <c r="H29" s="62"/>
      <c r="I29" s="65" t="s">
        <v>0</v>
      </c>
      <c r="J29" s="31">
        <f>SUM(F29:G51)</f>
        <v>320000</v>
      </c>
    </row>
    <row r="30" spans="1:10" ht="15.75" x14ac:dyDescent="0.25">
      <c r="A30" s="58" t="s">
        <v>53</v>
      </c>
      <c r="B30" s="4">
        <v>44853</v>
      </c>
      <c r="C30" s="73"/>
      <c r="D30" s="75"/>
      <c r="E30" s="74"/>
      <c r="F30" s="20">
        <v>9410.5</v>
      </c>
      <c r="G30" s="74"/>
      <c r="H30" s="63"/>
      <c r="I30" s="66"/>
    </row>
    <row r="31" spans="1:10" ht="15.75" x14ac:dyDescent="0.25">
      <c r="A31" s="9" t="s">
        <v>54</v>
      </c>
      <c r="B31" s="19">
        <v>44866</v>
      </c>
      <c r="C31" s="73"/>
      <c r="D31" s="75"/>
      <c r="E31" s="74"/>
      <c r="F31" s="20">
        <v>12201.25</v>
      </c>
      <c r="G31" s="74"/>
      <c r="H31" s="63"/>
      <c r="I31" s="66"/>
    </row>
    <row r="32" spans="1:10" ht="15.75" x14ac:dyDescent="0.25">
      <c r="A32" s="9" t="s">
        <v>55</v>
      </c>
      <c r="B32" s="19">
        <v>44868</v>
      </c>
      <c r="C32" s="73"/>
      <c r="D32" s="75"/>
      <c r="E32" s="74"/>
      <c r="F32" s="20">
        <v>12059.6</v>
      </c>
      <c r="G32" s="74"/>
      <c r="H32" s="63"/>
      <c r="I32" s="66"/>
    </row>
    <row r="33" spans="1:9" ht="15.75" x14ac:dyDescent="0.25">
      <c r="A33" s="9" t="s">
        <v>56</v>
      </c>
      <c r="B33" s="19">
        <v>44895</v>
      </c>
      <c r="C33" s="73"/>
      <c r="D33" s="75"/>
      <c r="E33" s="74"/>
      <c r="F33" s="20">
        <v>23393.52</v>
      </c>
      <c r="G33" s="74"/>
      <c r="H33" s="63"/>
      <c r="I33" s="66"/>
    </row>
    <row r="34" spans="1:9" ht="15.75" x14ac:dyDescent="0.25">
      <c r="A34" s="9" t="s">
        <v>58</v>
      </c>
      <c r="B34" s="19">
        <v>44930</v>
      </c>
      <c r="C34" s="73"/>
      <c r="D34" s="75"/>
      <c r="E34" s="74"/>
      <c r="F34" s="20">
        <v>6525.4</v>
      </c>
      <c r="G34" s="74"/>
      <c r="H34" s="63"/>
      <c r="I34" s="66"/>
    </row>
    <row r="35" spans="1:9" ht="15.75" x14ac:dyDescent="0.25">
      <c r="A35" s="9" t="s">
        <v>59</v>
      </c>
      <c r="B35" s="19">
        <v>44949</v>
      </c>
      <c r="C35" s="73"/>
      <c r="D35" s="75"/>
      <c r="E35" s="74"/>
      <c r="F35" s="20">
        <v>28143</v>
      </c>
      <c r="G35" s="74"/>
      <c r="H35" s="63"/>
      <c r="I35" s="66"/>
    </row>
    <row r="36" spans="1:9" ht="15.75" x14ac:dyDescent="0.25">
      <c r="A36" s="9" t="s">
        <v>60</v>
      </c>
      <c r="B36" s="19">
        <v>44949</v>
      </c>
      <c r="C36" s="73"/>
      <c r="D36" s="75"/>
      <c r="E36" s="74"/>
      <c r="F36" s="20">
        <v>4543</v>
      </c>
      <c r="G36" s="74"/>
      <c r="H36" s="63"/>
      <c r="I36" s="66"/>
    </row>
    <row r="37" spans="1:9" ht="15.75" x14ac:dyDescent="0.25">
      <c r="A37" s="9" t="s">
        <v>63</v>
      </c>
      <c r="B37" s="19">
        <v>44928</v>
      </c>
      <c r="C37" s="73"/>
      <c r="D37" s="75"/>
      <c r="E37" s="74"/>
      <c r="F37" s="5">
        <v>20827.060000000001</v>
      </c>
      <c r="G37" s="74"/>
      <c r="H37" s="63"/>
      <c r="I37" s="66"/>
    </row>
    <row r="38" spans="1:9" ht="15.75" x14ac:dyDescent="0.25">
      <c r="A38" s="9" t="s">
        <v>64</v>
      </c>
      <c r="B38" s="19">
        <v>44959</v>
      </c>
      <c r="C38" s="73"/>
      <c r="D38" s="75"/>
      <c r="E38" s="74"/>
      <c r="F38" s="5">
        <v>20119.060000000001</v>
      </c>
      <c r="G38" s="74"/>
      <c r="H38" s="63"/>
      <c r="I38" s="66"/>
    </row>
    <row r="39" spans="1:9" ht="15.75" x14ac:dyDescent="0.25">
      <c r="A39" s="9" t="s">
        <v>65</v>
      </c>
      <c r="B39" s="19">
        <v>44964</v>
      </c>
      <c r="C39" s="73"/>
      <c r="D39" s="75"/>
      <c r="E39" s="74"/>
      <c r="F39" s="5">
        <v>20119.060000000001</v>
      </c>
      <c r="G39" s="74"/>
      <c r="H39" s="63"/>
      <c r="I39" s="66"/>
    </row>
    <row r="40" spans="1:9" ht="15.75" x14ac:dyDescent="0.25">
      <c r="A40" s="9" t="s">
        <v>66</v>
      </c>
      <c r="B40" s="19">
        <v>44965</v>
      </c>
      <c r="C40" s="73"/>
      <c r="D40" s="75"/>
      <c r="E40" s="74"/>
      <c r="F40" s="5">
        <v>6000.3</v>
      </c>
      <c r="G40" s="74"/>
      <c r="H40" s="63"/>
      <c r="I40" s="66"/>
    </row>
    <row r="41" spans="1:9" ht="15.75" x14ac:dyDescent="0.25">
      <c r="A41" s="9" t="s">
        <v>67</v>
      </c>
      <c r="B41" s="19">
        <v>44966</v>
      </c>
      <c r="C41" s="73"/>
      <c r="D41" s="75"/>
      <c r="E41" s="74"/>
      <c r="F41" s="5">
        <v>6000.3</v>
      </c>
      <c r="G41" s="74"/>
      <c r="H41" s="63"/>
      <c r="I41" s="66"/>
    </row>
    <row r="42" spans="1:9" ht="15.75" x14ac:dyDescent="0.25">
      <c r="A42" s="9" t="s">
        <v>68</v>
      </c>
      <c r="B42" s="19">
        <v>44967</v>
      </c>
      <c r="C42" s="73"/>
      <c r="D42" s="75"/>
      <c r="E42" s="74"/>
      <c r="F42" s="5">
        <v>24999.95</v>
      </c>
      <c r="G42" s="74"/>
      <c r="H42" s="63"/>
      <c r="I42" s="66"/>
    </row>
    <row r="43" spans="1:9" ht="15.75" x14ac:dyDescent="0.25">
      <c r="A43" s="9" t="s">
        <v>69</v>
      </c>
      <c r="B43" s="19" t="s">
        <v>78</v>
      </c>
      <c r="C43" s="73"/>
      <c r="D43" s="75"/>
      <c r="E43" s="74"/>
      <c r="F43" s="5">
        <v>6000.3</v>
      </c>
      <c r="G43" s="74"/>
      <c r="H43" s="63"/>
      <c r="I43" s="66"/>
    </row>
    <row r="44" spans="1:9" ht="15.75" x14ac:dyDescent="0.25">
      <c r="A44" s="9" t="s">
        <v>70</v>
      </c>
      <c r="B44" s="19" t="s">
        <v>79</v>
      </c>
      <c r="C44" s="73"/>
      <c r="D44" s="75"/>
      <c r="E44" s="74"/>
      <c r="F44" s="5">
        <v>14897.56</v>
      </c>
      <c r="G44" s="74"/>
      <c r="H44" s="63"/>
      <c r="I44" s="66"/>
    </row>
    <row r="45" spans="1:9" ht="15.75" x14ac:dyDescent="0.25">
      <c r="A45" s="9" t="s">
        <v>71</v>
      </c>
      <c r="B45" s="19" t="s">
        <v>80</v>
      </c>
      <c r="C45" s="73"/>
      <c r="D45" s="75"/>
      <c r="E45" s="74"/>
      <c r="F45" s="5">
        <f>+F44</f>
        <v>14897.56</v>
      </c>
      <c r="G45" s="74"/>
      <c r="H45" s="63"/>
      <c r="I45" s="66"/>
    </row>
    <row r="46" spans="1:9" ht="15.75" x14ac:dyDescent="0.25">
      <c r="A46" s="9" t="s">
        <v>72</v>
      </c>
      <c r="B46" s="19" t="s">
        <v>81</v>
      </c>
      <c r="C46" s="73"/>
      <c r="D46" s="75"/>
      <c r="E46" s="74"/>
      <c r="F46" s="5">
        <v>15015.44</v>
      </c>
      <c r="G46" s="74"/>
      <c r="H46" s="63"/>
      <c r="I46" s="66"/>
    </row>
    <row r="47" spans="1:9" ht="15.75" x14ac:dyDescent="0.25">
      <c r="A47" s="9" t="s">
        <v>73</v>
      </c>
      <c r="B47" s="19" t="s">
        <v>82</v>
      </c>
      <c r="C47" s="73"/>
      <c r="D47" s="75"/>
      <c r="E47" s="74"/>
      <c r="F47" s="5">
        <v>18820.939999999999</v>
      </c>
      <c r="G47" s="74"/>
      <c r="H47" s="63"/>
      <c r="I47" s="66"/>
    </row>
    <row r="48" spans="1:9" ht="15.75" x14ac:dyDescent="0.25">
      <c r="A48" s="9" t="s">
        <v>74</v>
      </c>
      <c r="B48" s="19">
        <v>44986</v>
      </c>
      <c r="C48" s="73"/>
      <c r="D48" s="75"/>
      <c r="E48" s="74"/>
      <c r="F48" s="5">
        <v>9699.6</v>
      </c>
      <c r="G48" s="74"/>
      <c r="H48" s="63"/>
      <c r="I48" s="66"/>
    </row>
    <row r="49" spans="1:14" ht="15.75" x14ac:dyDescent="0.25">
      <c r="A49" s="9" t="s">
        <v>75</v>
      </c>
      <c r="B49" s="19">
        <v>44988</v>
      </c>
      <c r="C49" s="73"/>
      <c r="D49" s="75"/>
      <c r="E49" s="74"/>
      <c r="F49" s="5">
        <v>6018</v>
      </c>
      <c r="G49" s="74"/>
      <c r="H49" s="63"/>
      <c r="I49" s="66"/>
    </row>
    <row r="50" spans="1:14" ht="15.75" x14ac:dyDescent="0.25">
      <c r="A50" s="9" t="s">
        <v>76</v>
      </c>
      <c r="B50" s="19">
        <v>44988</v>
      </c>
      <c r="C50" s="73"/>
      <c r="D50" s="75"/>
      <c r="E50" s="74"/>
      <c r="F50" s="5">
        <v>15074.56</v>
      </c>
      <c r="G50" s="74"/>
      <c r="H50" s="63"/>
      <c r="I50" s="66"/>
    </row>
    <row r="51" spans="1:14" ht="16.5" thickBot="1" x14ac:dyDescent="0.3">
      <c r="A51" s="9" t="s">
        <v>77</v>
      </c>
      <c r="B51" s="4">
        <v>44994</v>
      </c>
      <c r="C51" s="73"/>
      <c r="D51" s="75"/>
      <c r="E51" s="74"/>
      <c r="F51" s="5">
        <v>15015.44</v>
      </c>
      <c r="G51" s="74"/>
      <c r="H51" s="63"/>
      <c r="I51" s="66"/>
      <c r="J51" s="32">
        <f>E29-J29</f>
        <v>0</v>
      </c>
    </row>
    <row r="52" spans="1:14" ht="40.5" customHeight="1" x14ac:dyDescent="0.25">
      <c r="A52" s="45" t="s">
        <v>88</v>
      </c>
      <c r="B52" s="46">
        <v>45051</v>
      </c>
      <c r="C52" s="68" t="s">
        <v>85</v>
      </c>
      <c r="D52" s="76" t="s">
        <v>86</v>
      </c>
      <c r="E52" s="71">
        <v>1265000</v>
      </c>
      <c r="F52" s="7">
        <v>253000</v>
      </c>
      <c r="G52" s="71">
        <f>+E52-SUM(F52:F54)</f>
        <v>0</v>
      </c>
      <c r="H52" s="62"/>
      <c r="I52" s="65" t="s">
        <v>62</v>
      </c>
      <c r="J52" s="32">
        <f t="shared" ref="J52" si="0">E52-SUM(F52:G52)</f>
        <v>1012000</v>
      </c>
    </row>
    <row r="53" spans="1:14" ht="28.5" customHeight="1" x14ac:dyDescent="0.25">
      <c r="A53" s="103" t="s">
        <v>91</v>
      </c>
      <c r="B53" s="104">
        <v>45068</v>
      </c>
      <c r="C53" s="73"/>
      <c r="D53" s="106"/>
      <c r="E53" s="74"/>
      <c r="F53" s="105">
        <v>506000</v>
      </c>
      <c r="G53" s="74"/>
      <c r="H53" s="63"/>
      <c r="I53" s="66"/>
      <c r="J53" s="60"/>
    </row>
    <row r="54" spans="1:14" ht="28.5" customHeight="1" thickBot="1" x14ac:dyDescent="0.3">
      <c r="A54" s="11" t="s">
        <v>93</v>
      </c>
      <c r="B54" s="12">
        <v>45107</v>
      </c>
      <c r="C54" s="69"/>
      <c r="D54" s="77"/>
      <c r="E54" s="72"/>
      <c r="F54" s="13">
        <v>506000</v>
      </c>
      <c r="G54" s="72"/>
      <c r="H54" s="64"/>
      <c r="I54" s="67"/>
      <c r="J54" s="60"/>
    </row>
    <row r="55" spans="1:14" ht="79.5" thickBot="1" x14ac:dyDescent="0.3">
      <c r="A55" s="11" t="s">
        <v>94</v>
      </c>
      <c r="B55" s="12">
        <v>45078</v>
      </c>
      <c r="C55" s="51" t="s">
        <v>27</v>
      </c>
      <c r="D55" s="52" t="s">
        <v>90</v>
      </c>
      <c r="E55" s="53">
        <f>+[1]Hoja1!$G$14</f>
        <v>47376.88</v>
      </c>
      <c r="F55" s="13">
        <f>+E55</f>
        <v>47376.88</v>
      </c>
      <c r="G55" s="53">
        <f t="shared" ref="G55" si="1">+E55-F55</f>
        <v>0</v>
      </c>
      <c r="H55" s="54"/>
      <c r="I55" s="50" t="s">
        <v>62</v>
      </c>
      <c r="J55" s="60"/>
      <c r="N55" s="49"/>
    </row>
    <row r="56" spans="1:14" ht="19.5" thickBot="1" x14ac:dyDescent="0.35">
      <c r="A56" s="40"/>
      <c r="B56" s="41"/>
      <c r="C56" s="41" t="s">
        <v>1</v>
      </c>
      <c r="D56" s="41"/>
      <c r="E56" s="42">
        <f>+SUM(E5:E55)</f>
        <v>11363631.880000001</v>
      </c>
      <c r="F56" s="42">
        <f>+SUM(F5:F55)</f>
        <v>9527861.1099999975</v>
      </c>
      <c r="G56" s="42">
        <f>+SUM(G5:G55)</f>
        <v>1835770.7700000003</v>
      </c>
      <c r="H56" s="43"/>
      <c r="I56" s="44"/>
    </row>
    <row r="57" spans="1:14" s="33" customFormat="1" x14ac:dyDescent="0.25">
      <c r="E57" s="35">
        <f>E56-SUM(E5:E55)</f>
        <v>0</v>
      </c>
      <c r="F57" s="35">
        <f>F56-SUM(F5:F55)</f>
        <v>0</v>
      </c>
      <c r="G57" s="35">
        <f>G56-SUM(G5:G55)</f>
        <v>0</v>
      </c>
      <c r="H57" s="34"/>
      <c r="J57" s="35"/>
    </row>
    <row r="58" spans="1:14" x14ac:dyDescent="0.25">
      <c r="A58" s="1"/>
      <c r="C58" s="3" t="s">
        <v>2</v>
      </c>
      <c r="D58" s="1"/>
      <c r="G58" s="80" t="s">
        <v>18</v>
      </c>
      <c r="H58" s="80"/>
      <c r="K58" s="49"/>
    </row>
    <row r="59" spans="1:14" s="33" customFormat="1" x14ac:dyDescent="0.25">
      <c r="F59" s="36"/>
      <c r="G59" s="36"/>
      <c r="J59" s="35"/>
    </row>
    <row r="60" spans="1:14" x14ac:dyDescent="0.25">
      <c r="A60" s="1"/>
      <c r="C60" s="1" t="s">
        <v>4</v>
      </c>
      <c r="D60" s="1"/>
      <c r="E60" s="1"/>
      <c r="F60" s="1"/>
      <c r="G60" s="78" t="s">
        <v>15</v>
      </c>
      <c r="H60" s="78"/>
    </row>
    <row r="61" spans="1:14" x14ac:dyDescent="0.25">
      <c r="A61" s="1"/>
      <c r="C61" s="3" t="s">
        <v>5</v>
      </c>
      <c r="D61" s="3"/>
      <c r="E61" s="3"/>
      <c r="F61" s="3"/>
      <c r="G61" s="80" t="s">
        <v>25</v>
      </c>
      <c r="H61" s="80"/>
    </row>
    <row r="62" spans="1:14" x14ac:dyDescent="0.25">
      <c r="A62" s="1"/>
      <c r="C62" s="1" t="s">
        <v>6</v>
      </c>
      <c r="D62" s="80" t="s">
        <v>3</v>
      </c>
      <c r="E62" s="80"/>
      <c r="F62" s="80"/>
      <c r="G62" s="78" t="s">
        <v>16</v>
      </c>
      <c r="H62" s="78"/>
    </row>
    <row r="64" spans="1:14" x14ac:dyDescent="0.25">
      <c r="B64" s="2"/>
      <c r="D64" s="78" t="s">
        <v>61</v>
      </c>
      <c r="E64" s="78"/>
      <c r="F64" s="78"/>
    </row>
    <row r="65" spans="3:6" x14ac:dyDescent="0.25">
      <c r="D65" s="80" t="s">
        <v>24</v>
      </c>
      <c r="E65" s="80"/>
      <c r="F65" s="80"/>
    </row>
    <row r="66" spans="3:6" x14ac:dyDescent="0.25">
      <c r="D66" s="78" t="s">
        <v>19</v>
      </c>
      <c r="E66" s="78"/>
      <c r="F66" s="78"/>
    </row>
    <row r="77" spans="3:6" x14ac:dyDescent="0.25">
      <c r="C77" s="47"/>
    </row>
  </sheetData>
  <mergeCells count="45">
    <mergeCell ref="C5:C7"/>
    <mergeCell ref="D5:D7"/>
    <mergeCell ref="E5:E7"/>
    <mergeCell ref="G5:G7"/>
    <mergeCell ref="I52:I54"/>
    <mergeCell ref="H52:H54"/>
    <mergeCell ref="G52:G54"/>
    <mergeCell ref="D52:D54"/>
    <mergeCell ref="C52:C54"/>
    <mergeCell ref="E52:E54"/>
    <mergeCell ref="I5:I6"/>
    <mergeCell ref="C29:C51"/>
    <mergeCell ref="D29:D51"/>
    <mergeCell ref="E29:E51"/>
    <mergeCell ref="H29:H51"/>
    <mergeCell ref="I29:I51"/>
    <mergeCell ref="G29:G51"/>
    <mergeCell ref="I10:I11"/>
    <mergeCell ref="H8:H9"/>
    <mergeCell ref="H10:H11"/>
    <mergeCell ref="G12:G28"/>
    <mergeCell ref="H12:H28"/>
    <mergeCell ref="D64:F64"/>
    <mergeCell ref="C10:C11"/>
    <mergeCell ref="D10:D11"/>
    <mergeCell ref="C12:C28"/>
    <mergeCell ref="D12:D28"/>
    <mergeCell ref="E12:E28"/>
    <mergeCell ref="D66:F66"/>
    <mergeCell ref="A1:I1"/>
    <mergeCell ref="D62:F62"/>
    <mergeCell ref="D65:F65"/>
    <mergeCell ref="G58:H58"/>
    <mergeCell ref="G60:H60"/>
    <mergeCell ref="G61:H61"/>
    <mergeCell ref="G62:H62"/>
    <mergeCell ref="A2:I2"/>
    <mergeCell ref="C8:C9"/>
    <mergeCell ref="D8:D9"/>
    <mergeCell ref="E8:E9"/>
    <mergeCell ref="I8:I9"/>
    <mergeCell ref="E10:E11"/>
    <mergeCell ref="G8:G9"/>
    <mergeCell ref="G10:G11"/>
    <mergeCell ref="I12:I28"/>
  </mergeCells>
  <phoneticPr fontId="9" type="noConversion"/>
  <printOptions horizontalCentered="1"/>
  <pageMargins left="0.70866141732283472" right="0.70866141732283472" top="7.874015748031496E-2" bottom="0.19685039370078741" header="0.31496062992125984" footer="0.31496062992125984"/>
  <pageSetup scale="60" fitToHeight="0" orientation="landscape" r:id="rId1"/>
  <rowBreaks count="1" manualBreakCount="1">
    <brk id="49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CB9B642AD124590A67CFFE905258D" ma:contentTypeVersion="3" ma:contentTypeDescription="Crear nuevo documento." ma:contentTypeScope="" ma:versionID="6002f6981f18161b474ff266e52814b3">
  <xsd:schema xmlns:xsd="http://www.w3.org/2001/XMLSchema" xmlns:xs="http://www.w3.org/2001/XMLSchema" xmlns:p="http://schemas.microsoft.com/office/2006/metadata/properties" xmlns:ns3="42304b5e-f246-4d7e-8213-6a956cdd4307" targetNamespace="http://schemas.microsoft.com/office/2006/metadata/properties" ma:root="true" ma:fieldsID="32249517151efdd1afd6e92a451a36c2" ns3:_="">
    <xsd:import namespace="42304b5e-f246-4d7e-8213-6a956cdd4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4b5e-f246-4d7e-8213-6a956cdd4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304b5e-f246-4d7e-8213-6a956cdd4307" xsi:nil="true"/>
  </documentManagement>
</p:properties>
</file>

<file path=customXml/itemProps1.xml><?xml version="1.0" encoding="utf-8"?>
<ds:datastoreItem xmlns:ds="http://schemas.openxmlformats.org/officeDocument/2006/customXml" ds:itemID="{D01C5C27-A9B8-4339-B910-0804C1D1F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04b5e-f246-4d7e-8213-6a956cdd4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E90F63-2765-4596-8576-F3AD9C862A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90B7B8-1115-4E8E-940C-2B33344A24FF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304b5e-f246-4d7e-8213-6a956cdd43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Hoja1!_Hlk8305286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2023-07-05T14:27:18Z</cp:lastPrinted>
  <dcterms:created xsi:type="dcterms:W3CDTF">2021-12-03T13:19:11Z</dcterms:created>
  <dcterms:modified xsi:type="dcterms:W3CDTF">2023-07-05T14:27:22Z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0x0101007A3CB9B642AD124590A67CFFE905258D</vt:lpwstr>
  </property>
</Properties>
</file>