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JULIO 2023\"/>
    </mc:Choice>
  </mc:AlternateContent>
  <xr:revisionPtr revIDLastSave="0" documentId="13_ncr:1_{42FA29DC-0BFA-40A5-BAE6-5E8195750205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definedNames>
    <definedName name="_Hlk8305286" localSheetId="0">Hoja1!$C$63</definedName>
    <definedName name="_xlnm.Print_Area" localSheetId="0">Hoja1!$A$6:$I$52</definedName>
    <definedName name="incBuyerDossierDetaillnkRequestName" localSheetId="0">Hoja1!#REF!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42" i="1" s="1"/>
  <c r="F41" i="1"/>
  <c r="F42" i="1" s="1"/>
  <c r="G39" i="1"/>
  <c r="G38" i="1"/>
  <c r="G37" i="1"/>
  <c r="G40" i="1"/>
  <c r="G36" i="1"/>
  <c r="G35" i="1"/>
  <c r="G9" i="1"/>
  <c r="G32" i="1"/>
  <c r="J32" i="1" s="1"/>
  <c r="J9" i="1" l="1"/>
  <c r="J24" i="1" l="1"/>
  <c r="G7" i="1"/>
  <c r="J7" i="1" s="1"/>
  <c r="J8" i="1" s="1"/>
  <c r="G41" i="1" l="1"/>
  <c r="G42" i="1" s="1"/>
</calcChain>
</file>

<file path=xl/sharedStrings.xml><?xml version="1.0" encoding="utf-8"?>
<sst xmlns="http://schemas.openxmlformats.org/spreadsheetml/2006/main" count="85" uniqueCount="74">
  <si>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</si>
  <si>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</si>
  <si>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</si>
  <si>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</si>
  <si>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</si>
  <si>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</si>
  <si>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</si>
  <si>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</si>
  <si>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</si>
  <si>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</si>
  <si>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</si>
  <si>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</si>
  <si>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</si>
  <si>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</si>
  <si>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</si>
  <si>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</si>
  <si>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</si>
  <si>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</si>
  <si>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</si>
  <si>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</si>
  <si>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Athrivel, SRL</t>
  </si>
  <si>
    <t>Concepto</t>
  </si>
  <si>
    <t>Dra. Ana María Barcelo Larrocca</t>
  </si>
  <si>
    <t>Lic. Mayra Martínez Romero</t>
  </si>
  <si>
    <t>Auto Servicios Automotriz Inteligente RD</t>
  </si>
  <si>
    <t>B1500000044</t>
  </si>
  <si>
    <t>B1500000037</t>
  </si>
  <si>
    <t>Contrato para la Gestión del Proyecto: Actualización para la Innovación y Competitividad del Sector Agroexportación de la República Dominicana.</t>
  </si>
  <si>
    <t>B1500000521</t>
  </si>
  <si>
    <t>B1500000522</t>
  </si>
  <si>
    <t>B1500000523</t>
  </si>
  <si>
    <t>B1500000561</t>
  </si>
  <si>
    <t>B1500000562</t>
  </si>
  <si>
    <t>B1500000579</t>
  </si>
  <si>
    <t>B1500000578</t>
  </si>
  <si>
    <t>B1500000598</t>
  </si>
  <si>
    <t>B1500000599</t>
  </si>
  <si>
    <t>B1500000600</t>
  </si>
  <si>
    <t>B1500000643</t>
  </si>
  <si>
    <t>B1500000644</t>
  </si>
  <si>
    <t>B1500000645</t>
  </si>
  <si>
    <t>B1500000646</t>
  </si>
  <si>
    <t>B1500000520</t>
  </si>
  <si>
    <t>_________________________________________</t>
  </si>
  <si>
    <t>COMPLETO</t>
  </si>
  <si>
    <t>Compra de Tickets de combustible para ser utilizados en las operaciones de nuestra institución, correspondiete al período enero-junio 2023</t>
  </si>
  <si>
    <t>Mantenimiento y reparación de los vehículos de nuestra institución</t>
  </si>
  <si>
    <t>B1500204724</t>
  </si>
  <si>
    <t>B1500000761</t>
  </si>
  <si>
    <t>B1500210195</t>
  </si>
  <si>
    <t>B1500227761</t>
  </si>
  <si>
    <t>ESTADO DE CUENTA DE SUPLIDORES AL 31 DE JULIO 2023</t>
  </si>
  <si>
    <t>B1500000830</t>
  </si>
  <si>
    <t>B1500000832</t>
  </si>
  <si>
    <t>B1500000863</t>
  </si>
  <si>
    <t>Totalenergies Marketing</t>
  </si>
  <si>
    <t>N/D</t>
  </si>
  <si>
    <t>Stay Up, SRL</t>
  </si>
  <si>
    <t>B1500000583</t>
  </si>
  <si>
    <t>ITLA</t>
  </si>
  <si>
    <t>Curso de gestión de incidente de ciberseguridad para soporte informático de nuestra institución.</t>
  </si>
  <si>
    <t>Servicio de creador de contenido gráfico y audivisual.</t>
  </si>
  <si>
    <t>Banderas del Mundo, SRL</t>
  </si>
  <si>
    <t>Confección  de Bandera institucional y Bandera de la República Dominicana de exterior, parauso de este consejo.</t>
  </si>
  <si>
    <t>KBGPHARMA, SRL</t>
  </si>
  <si>
    <t>Compra de equipos médicos (esfigmomanometro) para utilizar en nuestra institución.</t>
  </si>
  <si>
    <t>FECADESJ</t>
  </si>
  <si>
    <t>Compra de paquetes de café para uso de nuestra institución.</t>
  </si>
  <si>
    <t>Compra de Cafetera Eléctrica imdustrial para uso en nuestra institución.</t>
  </si>
  <si>
    <t>B &amp; F Mercantil, SRL</t>
  </si>
  <si>
    <t>B1500000647</t>
  </si>
  <si>
    <t>B1500000795</t>
  </si>
  <si>
    <t>B1500000796</t>
  </si>
  <si>
    <t>B1500000825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</si>
</sst>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4" fontId="4" fillId="0" borderId="4" xfId="2" applyFont="1" applyFill="1" applyBorder="1" applyAlignment="1">
      <alignment horizontal="right" vertical="center" wrapText="1"/>
    </xf>
    <xf numFmtId="44" fontId="4" fillId="0" borderId="4" xfId="2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4" fontId="4" fillId="0" borderId="9" xfId="2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3" fontId="0" fillId="0" borderId="0" xfId="1" applyFont="1"/>
    <xf numFmtId="43" fontId="0" fillId="3" borderId="0" xfId="1" applyFont="1" applyFill="1"/>
    <xf numFmtId="0" fontId="10" fillId="0" borderId="0" xfId="0" applyFont="1"/>
    <xf numFmtId="44" fontId="10" fillId="0" borderId="0" xfId="0" applyNumberFormat="1" applyFont="1"/>
    <xf numFmtId="43" fontId="10" fillId="0" borderId="0" xfId="1" applyFont="1"/>
    <xf numFmtId="44" fontId="10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vertical="top" wrapText="1"/>
    </xf>
    <xf numFmtId="44" fontId="4" fillId="0" borderId="16" xfId="2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4" fontId="0" fillId="0" borderId="0" xfId="0" applyNumberFormat="1"/>
    <xf numFmtId="43" fontId="0" fillId="0" borderId="0" xfId="1" applyFont="1" applyFill="1"/>
    <xf numFmtId="43" fontId="4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4" fontId="4" fillId="0" borderId="2" xfId="2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44" fontId="4" fillId="0" borderId="18" xfId="2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 vertical="center" wrapText="1"/>
    </xf>
    <xf numFmtId="44" fontId="4" fillId="0" borderId="2" xfId="2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44" fontId="6" fillId="2" borderId="12" xfId="2" applyFont="1" applyFill="1" applyBorder="1" applyAlignment="1">
      <alignment horizontal="left"/>
    </xf>
    <xf numFmtId="44" fontId="6" fillId="2" borderId="12" xfId="0" applyNumberFormat="1" applyFont="1" applyFill="1" applyBorder="1"/>
    <xf numFmtId="44" fontId="6" fillId="2" borderId="13" xfId="0" applyNumberFormat="1" applyFont="1" applyFill="1" applyBorder="1"/>
    <xf numFmtId="0" fontId="3" fillId="0" borderId="11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44" fontId="4" fillId="0" borderId="12" xfId="2" applyFont="1" applyFill="1" applyBorder="1" applyAlignment="1">
      <alignment horizontal="center" vertical="center"/>
    </xf>
    <xf numFmtId="44" fontId="4" fillId="0" borderId="12" xfId="2" applyFont="1" applyFill="1" applyBorder="1" applyAlignment="1">
      <alignment horizontal="right" vertical="center" wrapText="1"/>
    </xf>
    <xf numFmtId="43" fontId="4" fillId="0" borderId="12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4" fillId="0" borderId="9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left" vertical="center"/>
    </xf>
    <xf numFmtId="44" fontId="4" fillId="0" borderId="2" xfId="2" applyFont="1" applyFill="1" applyBorder="1" applyAlignment="1">
      <alignment horizontal="left" vertical="center"/>
    </xf>
    <xf numFmtId="44" fontId="4" fillId="0" borderId="9" xfId="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1</xdr:row>
      <xdr:rowOff>28575</xdr:rowOff>
    </xdr:from>
    <xdr:to>
      <xdr:col>1</xdr:col>
      <xdr:colOff>757519</xdr:colOff>
      <xdr:row>3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2:K63"/>
  <sheetViews>
    <sheetView tabSelected="1" zoomScale="80" zoomScaleNormal="80" workbookViewId="0">
      <selection activeCell="D9" sqref="D9:D31"/>
    </sheetView>
  </sheetViews>
  <sheetFormatPr baseColWidth="10" defaultRowHeight="15" x14ac:dyDescent="0.25"/>
  <cols>
    <col min="1" max="1" width="16.5703125" customWidth="1"/>
    <col min="2" max="2" width="13.140625" customWidth="1"/>
    <col min="3" max="3" width="28.28515625" customWidth="1"/>
    <col min="4" max="4" width="43" customWidth="1"/>
    <col min="5" max="7" width="21" bestFit="1" customWidth="1"/>
    <col min="8" max="8" width="17.42578125" customWidth="1"/>
    <col min="9" max="9" width="21.140625" customWidth="1"/>
    <col min="10" max="10" width="14.140625" style="22" bestFit="1" customWidth="1"/>
    <col min="14" max="14" width="15" bestFit="1" customWidth="1"/>
  </cols>
  <sheetData>
    <row r="2" spans="1:10" ht="18.75" x14ac:dyDescent="0.3">
      <c r="A2" s="83" t="s">
        <v>17</v>
      </c>
      <c r="B2" s="83"/>
      <c r="C2" s="83"/>
      <c r="D2" s="83"/>
      <c r="E2" s="83"/>
      <c r="F2" s="83"/>
      <c r="G2" s="83"/>
      <c r="H2" s="83"/>
      <c r="I2" s="83"/>
    </row>
    <row r="3" spans="1:10" ht="18.75" x14ac:dyDescent="0.3">
      <c r="A3" s="83" t="s">
        <v>51</v>
      </c>
      <c r="B3" s="83"/>
      <c r="C3" s="83"/>
      <c r="D3" s="83"/>
      <c r="E3" s="83"/>
      <c r="F3" s="83"/>
      <c r="G3" s="83"/>
      <c r="H3" s="83"/>
      <c r="I3" s="83"/>
    </row>
    <row r="4" spans="1:10" ht="18.75" x14ac:dyDescent="0.3">
      <c r="A4" s="6"/>
      <c r="B4" s="6"/>
      <c r="C4" s="6"/>
      <c r="D4" s="6"/>
      <c r="E4" s="6"/>
      <c r="F4" s="6"/>
      <c r="G4" s="6"/>
      <c r="H4" s="6"/>
      <c r="I4" s="6"/>
    </row>
    <row r="5" spans="1:10" ht="19.5" thickBot="1" x14ac:dyDescent="0.35">
      <c r="A5" s="6"/>
      <c r="B5" s="6"/>
      <c r="C5" s="6"/>
      <c r="D5" s="6"/>
      <c r="E5" s="6"/>
      <c r="F5" s="6"/>
      <c r="G5" s="6"/>
      <c r="H5" s="6"/>
      <c r="I5" s="6"/>
    </row>
    <row r="6" spans="1:10" ht="32.25" thickBot="1" x14ac:dyDescent="0.3">
      <c r="A6" s="13" t="s">
        <v>7</v>
      </c>
      <c r="B6" s="14" t="s">
        <v>8</v>
      </c>
      <c r="C6" s="15" t="s">
        <v>9</v>
      </c>
      <c r="D6" s="15" t="s">
        <v>21</v>
      </c>
      <c r="E6" s="15" t="s">
        <v>10</v>
      </c>
      <c r="F6" s="14" t="s">
        <v>11</v>
      </c>
      <c r="G6" s="14" t="s">
        <v>12</v>
      </c>
      <c r="H6" s="14" t="s">
        <v>13</v>
      </c>
      <c r="I6" s="16" t="s">
        <v>14</v>
      </c>
    </row>
    <row r="7" spans="1:10" ht="27.75" customHeight="1" x14ac:dyDescent="0.25">
      <c r="A7" s="20" t="s">
        <v>26</v>
      </c>
      <c r="B7" s="18">
        <v>44848</v>
      </c>
      <c r="C7" s="71" t="s">
        <v>20</v>
      </c>
      <c r="D7" s="80" t="s">
        <v>27</v>
      </c>
      <c r="E7" s="65">
        <v>4000000</v>
      </c>
      <c r="F7" s="8">
        <v>800000</v>
      </c>
      <c r="G7" s="65">
        <f>+E7-(SUM(F7:F8))</f>
        <v>1600000</v>
      </c>
      <c r="H7" s="62"/>
      <c r="I7" s="74" t="s">
        <v>0</v>
      </c>
      <c r="J7" s="22">
        <f>SUM(F7:G8)</f>
        <v>4000000</v>
      </c>
    </row>
    <row r="8" spans="1:10" ht="36" customHeight="1" thickBot="1" x14ac:dyDescent="0.3">
      <c r="A8" s="28" t="s">
        <v>25</v>
      </c>
      <c r="B8" s="29">
        <v>44914</v>
      </c>
      <c r="C8" s="72"/>
      <c r="D8" s="81"/>
      <c r="E8" s="66"/>
      <c r="F8" s="30">
        <v>1600000</v>
      </c>
      <c r="G8" s="66"/>
      <c r="H8" s="63"/>
      <c r="I8" s="75"/>
      <c r="J8" s="23">
        <f>E7-J7</f>
        <v>0</v>
      </c>
    </row>
    <row r="9" spans="1:10" ht="20.25" customHeight="1" x14ac:dyDescent="0.25">
      <c r="A9" s="17" t="s">
        <v>42</v>
      </c>
      <c r="B9" s="18">
        <v>44854</v>
      </c>
      <c r="C9" s="71" t="s">
        <v>24</v>
      </c>
      <c r="D9" s="80" t="s">
        <v>46</v>
      </c>
      <c r="E9" s="76">
        <v>775000</v>
      </c>
      <c r="F9" s="7">
        <v>10443</v>
      </c>
      <c r="G9" s="76">
        <f>+E9-(SUM(F9:F31))</f>
        <v>77537.400000000023</v>
      </c>
      <c r="H9" s="62"/>
      <c r="I9" s="59" t="s">
        <v>0</v>
      </c>
      <c r="J9" s="22">
        <f>+SUM(F9:F28)</f>
        <v>675750.6</v>
      </c>
    </row>
    <row r="10" spans="1:10" ht="20.25" customHeight="1" x14ac:dyDescent="0.25">
      <c r="A10" s="21" t="s">
        <v>28</v>
      </c>
      <c r="B10" s="19">
        <v>44854</v>
      </c>
      <c r="C10" s="72"/>
      <c r="D10" s="81"/>
      <c r="E10" s="77"/>
      <c r="F10" s="5">
        <v>10797</v>
      </c>
      <c r="G10" s="77"/>
      <c r="H10" s="63"/>
      <c r="I10" s="60"/>
    </row>
    <row r="11" spans="1:10" ht="20.25" customHeight="1" x14ac:dyDescent="0.25">
      <c r="A11" s="21" t="s">
        <v>29</v>
      </c>
      <c r="B11" s="19">
        <v>44854</v>
      </c>
      <c r="C11" s="72"/>
      <c r="D11" s="81"/>
      <c r="E11" s="77"/>
      <c r="F11" s="5">
        <v>36072.6</v>
      </c>
      <c r="G11" s="77"/>
      <c r="H11" s="63"/>
      <c r="I11" s="60"/>
    </row>
    <row r="12" spans="1:10" ht="20.25" customHeight="1" x14ac:dyDescent="0.25">
      <c r="A12" s="9" t="s">
        <v>30</v>
      </c>
      <c r="B12" s="4">
        <v>44854</v>
      </c>
      <c r="C12" s="72"/>
      <c r="D12" s="81"/>
      <c r="E12" s="77"/>
      <c r="F12" s="5">
        <v>11387</v>
      </c>
      <c r="G12" s="77"/>
      <c r="H12" s="63"/>
      <c r="I12" s="60"/>
    </row>
    <row r="13" spans="1:10" ht="20.25" customHeight="1" x14ac:dyDescent="0.25">
      <c r="A13" s="9" t="s">
        <v>31</v>
      </c>
      <c r="B13" s="4">
        <v>44876</v>
      </c>
      <c r="C13" s="72"/>
      <c r="D13" s="81"/>
      <c r="E13" s="77"/>
      <c r="F13" s="5">
        <v>47672</v>
      </c>
      <c r="G13" s="77"/>
      <c r="H13" s="63"/>
      <c r="I13" s="60"/>
    </row>
    <row r="14" spans="1:10" ht="20.25" customHeight="1" x14ac:dyDescent="0.25">
      <c r="A14" s="9" t="s">
        <v>32</v>
      </c>
      <c r="B14" s="4">
        <v>44876</v>
      </c>
      <c r="C14" s="72"/>
      <c r="D14" s="81"/>
      <c r="E14" s="77"/>
      <c r="F14" s="5">
        <v>52982</v>
      </c>
      <c r="G14" s="77"/>
      <c r="H14" s="63"/>
      <c r="I14" s="60"/>
    </row>
    <row r="15" spans="1:10" ht="20.25" customHeight="1" x14ac:dyDescent="0.25">
      <c r="A15" s="9" t="s">
        <v>34</v>
      </c>
      <c r="B15" s="4">
        <v>44882</v>
      </c>
      <c r="C15" s="72"/>
      <c r="D15" s="81"/>
      <c r="E15" s="77"/>
      <c r="F15" s="5">
        <v>56286</v>
      </c>
      <c r="G15" s="77"/>
      <c r="H15" s="63"/>
      <c r="I15" s="60"/>
    </row>
    <row r="16" spans="1:10" ht="20.25" customHeight="1" x14ac:dyDescent="0.25">
      <c r="A16" s="9" t="s">
        <v>33</v>
      </c>
      <c r="B16" s="4">
        <v>44882</v>
      </c>
      <c r="C16" s="72"/>
      <c r="D16" s="81"/>
      <c r="E16" s="77"/>
      <c r="F16" s="5">
        <v>67201</v>
      </c>
      <c r="G16" s="77"/>
      <c r="H16" s="63"/>
      <c r="I16" s="60"/>
    </row>
    <row r="17" spans="1:10" ht="20.25" customHeight="1" x14ac:dyDescent="0.25">
      <c r="A17" s="9" t="s">
        <v>35</v>
      </c>
      <c r="B17" s="4">
        <v>44896</v>
      </c>
      <c r="C17" s="72"/>
      <c r="D17" s="81"/>
      <c r="E17" s="77"/>
      <c r="F17" s="5">
        <v>12036</v>
      </c>
      <c r="G17" s="77"/>
      <c r="H17" s="63"/>
      <c r="I17" s="60"/>
    </row>
    <row r="18" spans="1:10" ht="20.25" customHeight="1" x14ac:dyDescent="0.25">
      <c r="A18" s="9" t="s">
        <v>36</v>
      </c>
      <c r="B18" s="4">
        <v>44896</v>
      </c>
      <c r="C18" s="72"/>
      <c r="D18" s="81"/>
      <c r="E18" s="77"/>
      <c r="F18" s="5">
        <v>25311</v>
      </c>
      <c r="G18" s="77"/>
      <c r="H18" s="63"/>
      <c r="I18" s="60"/>
    </row>
    <row r="19" spans="1:10" ht="20.25" customHeight="1" x14ac:dyDescent="0.25">
      <c r="A19" s="9" t="s">
        <v>37</v>
      </c>
      <c r="B19" s="4">
        <v>44896</v>
      </c>
      <c r="C19" s="72"/>
      <c r="D19" s="81"/>
      <c r="E19" s="77"/>
      <c r="F19" s="5">
        <v>13334</v>
      </c>
      <c r="G19" s="77"/>
      <c r="H19" s="63"/>
      <c r="I19" s="60"/>
    </row>
    <row r="20" spans="1:10" ht="20.25" customHeight="1" x14ac:dyDescent="0.25">
      <c r="A20" s="9" t="s">
        <v>38</v>
      </c>
      <c r="B20" s="4">
        <v>44914</v>
      </c>
      <c r="C20" s="72"/>
      <c r="D20" s="81"/>
      <c r="E20" s="77"/>
      <c r="F20" s="5">
        <v>42126</v>
      </c>
      <c r="G20" s="77"/>
      <c r="H20" s="63"/>
      <c r="I20" s="60"/>
    </row>
    <row r="21" spans="1:10" ht="20.25" customHeight="1" x14ac:dyDescent="0.25">
      <c r="A21" s="9" t="s">
        <v>39</v>
      </c>
      <c r="B21" s="4">
        <v>44914</v>
      </c>
      <c r="C21" s="72"/>
      <c r="D21" s="81"/>
      <c r="E21" s="77"/>
      <c r="F21" s="5">
        <v>66375</v>
      </c>
      <c r="G21" s="77"/>
      <c r="H21" s="63"/>
      <c r="I21" s="60"/>
    </row>
    <row r="22" spans="1:10" ht="20.25" customHeight="1" x14ac:dyDescent="0.25">
      <c r="A22" s="9" t="s">
        <v>40</v>
      </c>
      <c r="B22" s="4">
        <v>44914</v>
      </c>
      <c r="C22" s="72"/>
      <c r="D22" s="81"/>
      <c r="E22" s="77"/>
      <c r="F22" s="5">
        <v>8260</v>
      </c>
      <c r="G22" s="77"/>
      <c r="H22" s="63"/>
      <c r="I22" s="60"/>
    </row>
    <row r="23" spans="1:10" ht="20.25" customHeight="1" x14ac:dyDescent="0.25">
      <c r="A23" s="9" t="s">
        <v>41</v>
      </c>
      <c r="B23" s="4">
        <v>44915</v>
      </c>
      <c r="C23" s="72"/>
      <c r="D23" s="81"/>
      <c r="E23" s="77"/>
      <c r="F23" s="5">
        <v>9086</v>
      </c>
      <c r="G23" s="77"/>
      <c r="H23" s="63"/>
      <c r="I23" s="60"/>
    </row>
    <row r="24" spans="1:10" ht="20.25" customHeight="1" x14ac:dyDescent="0.25">
      <c r="A24" s="9" t="s">
        <v>70</v>
      </c>
      <c r="B24" s="4">
        <v>44921</v>
      </c>
      <c r="C24" s="72"/>
      <c r="D24" s="81"/>
      <c r="E24" s="77"/>
      <c r="F24" s="5">
        <v>23836</v>
      </c>
      <c r="G24" s="77"/>
      <c r="H24" s="63"/>
      <c r="I24" s="60"/>
      <c r="J24" s="23">
        <f>E9-J9</f>
        <v>99249.400000000023</v>
      </c>
    </row>
    <row r="25" spans="1:10" ht="20.25" customHeight="1" x14ac:dyDescent="0.25">
      <c r="A25" s="9" t="s">
        <v>71</v>
      </c>
      <c r="B25" s="4">
        <v>45071</v>
      </c>
      <c r="C25" s="72"/>
      <c r="D25" s="81"/>
      <c r="E25" s="77"/>
      <c r="F25" s="5">
        <v>11387</v>
      </c>
      <c r="G25" s="77"/>
      <c r="H25" s="63"/>
      <c r="I25" s="60"/>
      <c r="J25" s="23"/>
    </row>
    <row r="26" spans="1:10" ht="20.25" customHeight="1" x14ac:dyDescent="0.25">
      <c r="A26" s="9" t="s">
        <v>72</v>
      </c>
      <c r="B26" s="4">
        <v>45071</v>
      </c>
      <c r="C26" s="72"/>
      <c r="D26" s="81"/>
      <c r="E26" s="77"/>
      <c r="F26" s="5">
        <v>14042</v>
      </c>
      <c r="G26" s="77"/>
      <c r="H26" s="63"/>
      <c r="I26" s="60"/>
      <c r="J26" s="23"/>
    </row>
    <row r="27" spans="1:10" ht="20.25" customHeight="1" x14ac:dyDescent="0.25">
      <c r="A27" s="9" t="s">
        <v>73</v>
      </c>
      <c r="B27" s="4">
        <v>45083</v>
      </c>
      <c r="C27" s="72"/>
      <c r="D27" s="81"/>
      <c r="E27" s="77"/>
      <c r="F27" s="5">
        <v>40769</v>
      </c>
      <c r="G27" s="77"/>
      <c r="H27" s="63"/>
      <c r="I27" s="60"/>
      <c r="J27" s="23"/>
    </row>
    <row r="28" spans="1:10" ht="20.25" customHeight="1" x14ac:dyDescent="0.25">
      <c r="A28" s="9" t="s">
        <v>48</v>
      </c>
      <c r="B28" s="4">
        <v>45049</v>
      </c>
      <c r="C28" s="72"/>
      <c r="D28" s="81"/>
      <c r="E28" s="77"/>
      <c r="F28" s="5">
        <v>116348</v>
      </c>
      <c r="G28" s="77"/>
      <c r="H28" s="63"/>
      <c r="I28" s="60"/>
      <c r="J28" s="23"/>
    </row>
    <row r="29" spans="1:10" ht="20.25" customHeight="1" x14ac:dyDescent="0.25">
      <c r="A29" s="9" t="s">
        <v>52</v>
      </c>
      <c r="B29" s="40">
        <v>45091</v>
      </c>
      <c r="C29" s="72"/>
      <c r="D29" s="81"/>
      <c r="E29" s="77"/>
      <c r="F29" s="41">
        <v>8142</v>
      </c>
      <c r="G29" s="77"/>
      <c r="H29" s="63"/>
      <c r="I29" s="60"/>
      <c r="J29" s="23"/>
    </row>
    <row r="30" spans="1:10" ht="20.25" customHeight="1" x14ac:dyDescent="0.25">
      <c r="A30" s="9" t="s">
        <v>53</v>
      </c>
      <c r="B30" s="40">
        <v>45091</v>
      </c>
      <c r="C30" s="72"/>
      <c r="D30" s="81"/>
      <c r="E30" s="77"/>
      <c r="F30" s="41">
        <v>7316</v>
      </c>
      <c r="G30" s="77"/>
      <c r="H30" s="63"/>
      <c r="I30" s="60"/>
      <c r="J30" s="23"/>
    </row>
    <row r="31" spans="1:10" ht="20.25" customHeight="1" thickBot="1" x14ac:dyDescent="0.3">
      <c r="A31" s="9" t="s">
        <v>54</v>
      </c>
      <c r="B31" s="40">
        <v>45110</v>
      </c>
      <c r="C31" s="73"/>
      <c r="D31" s="82"/>
      <c r="E31" s="78"/>
      <c r="F31" s="41">
        <v>6254</v>
      </c>
      <c r="G31" s="78"/>
      <c r="H31" s="64"/>
      <c r="I31" s="61"/>
      <c r="J31" s="23"/>
    </row>
    <row r="32" spans="1:10" ht="40.5" customHeight="1" x14ac:dyDescent="0.25">
      <c r="A32" s="31" t="s">
        <v>47</v>
      </c>
      <c r="B32" s="32">
        <v>45051</v>
      </c>
      <c r="C32" s="71" t="s">
        <v>55</v>
      </c>
      <c r="D32" s="68" t="s">
        <v>45</v>
      </c>
      <c r="E32" s="65">
        <v>1265000</v>
      </c>
      <c r="F32" s="7">
        <v>253000</v>
      </c>
      <c r="G32" s="65">
        <f>+E32-SUM(F32:F34)</f>
        <v>0</v>
      </c>
      <c r="H32" s="62"/>
      <c r="I32" s="59" t="s">
        <v>44</v>
      </c>
      <c r="J32" s="23">
        <f t="shared" ref="J32" si="0">E32-SUM(F32:G32)</f>
        <v>1012000</v>
      </c>
    </row>
    <row r="33" spans="1:11" ht="28.5" customHeight="1" x14ac:dyDescent="0.25">
      <c r="A33" s="39" t="s">
        <v>49</v>
      </c>
      <c r="B33" s="40">
        <v>45068</v>
      </c>
      <c r="C33" s="72"/>
      <c r="D33" s="69"/>
      <c r="E33" s="66"/>
      <c r="F33" s="41">
        <v>506000</v>
      </c>
      <c r="G33" s="66"/>
      <c r="H33" s="63"/>
      <c r="I33" s="60"/>
      <c r="J33" s="35"/>
    </row>
    <row r="34" spans="1:11" ht="28.5" customHeight="1" thickBot="1" x14ac:dyDescent="0.3">
      <c r="A34" s="10" t="s">
        <v>50</v>
      </c>
      <c r="B34" s="11">
        <v>45107</v>
      </c>
      <c r="C34" s="73"/>
      <c r="D34" s="70"/>
      <c r="E34" s="67"/>
      <c r="F34" s="12">
        <v>506000</v>
      </c>
      <c r="G34" s="67"/>
      <c r="H34" s="64"/>
      <c r="I34" s="61"/>
      <c r="J34" s="35"/>
    </row>
    <row r="35" spans="1:11" ht="38.25" customHeight="1" thickBot="1" x14ac:dyDescent="0.3">
      <c r="A35" s="50" t="s">
        <v>56</v>
      </c>
      <c r="B35" s="51"/>
      <c r="C35" s="52" t="s">
        <v>57</v>
      </c>
      <c r="D35" s="53" t="s">
        <v>61</v>
      </c>
      <c r="E35" s="54">
        <v>51000</v>
      </c>
      <c r="F35" s="55"/>
      <c r="G35" s="54">
        <f>+E35-F35</f>
        <v>51000</v>
      </c>
      <c r="H35" s="56"/>
      <c r="I35" s="57" t="s">
        <v>0</v>
      </c>
      <c r="J35" s="35"/>
    </row>
    <row r="36" spans="1:11" ht="55.5" customHeight="1" thickBot="1" x14ac:dyDescent="0.3">
      <c r="A36" s="50" t="s">
        <v>58</v>
      </c>
      <c r="B36" s="51">
        <v>45127</v>
      </c>
      <c r="C36" s="52" t="s">
        <v>59</v>
      </c>
      <c r="D36" s="53" t="s">
        <v>60</v>
      </c>
      <c r="E36" s="54">
        <v>9000</v>
      </c>
      <c r="F36" s="55"/>
      <c r="G36" s="54">
        <f>+E36-F36</f>
        <v>9000</v>
      </c>
      <c r="H36" s="56"/>
      <c r="I36" s="57" t="s">
        <v>0</v>
      </c>
      <c r="J36" s="35"/>
    </row>
    <row r="37" spans="1:11" ht="55.5" customHeight="1" thickBot="1" x14ac:dyDescent="0.3">
      <c r="A37" s="50" t="s">
        <v>56</v>
      </c>
      <c r="B37" s="51"/>
      <c r="C37" s="52" t="s">
        <v>62</v>
      </c>
      <c r="D37" s="53" t="s">
        <v>63</v>
      </c>
      <c r="E37" s="54">
        <v>8614</v>
      </c>
      <c r="F37" s="55"/>
      <c r="G37" s="54">
        <f>+E37+F37</f>
        <v>8614</v>
      </c>
      <c r="H37" s="56"/>
      <c r="I37" s="57" t="s">
        <v>0</v>
      </c>
      <c r="J37" s="35"/>
    </row>
    <row r="38" spans="1:11" ht="55.5" customHeight="1" thickBot="1" x14ac:dyDescent="0.3">
      <c r="A38" s="50" t="s">
        <v>56</v>
      </c>
      <c r="B38" s="51"/>
      <c r="C38" s="52" t="s">
        <v>64</v>
      </c>
      <c r="D38" s="53" t="s">
        <v>65</v>
      </c>
      <c r="E38" s="54">
        <v>6490</v>
      </c>
      <c r="F38" s="55"/>
      <c r="G38" s="54">
        <f>+E38-F38</f>
        <v>6490</v>
      </c>
      <c r="H38" s="56"/>
      <c r="I38" s="57" t="s">
        <v>0</v>
      </c>
      <c r="J38" s="35"/>
    </row>
    <row r="39" spans="1:11" ht="55.5" customHeight="1" thickBot="1" x14ac:dyDescent="0.3">
      <c r="A39" s="50" t="s">
        <v>56</v>
      </c>
      <c r="B39" s="51"/>
      <c r="C39" s="52" t="s">
        <v>66</v>
      </c>
      <c r="D39" s="53" t="s">
        <v>67</v>
      </c>
      <c r="E39" s="54">
        <v>8004</v>
      </c>
      <c r="F39" s="55"/>
      <c r="G39" s="54">
        <f>+E39-F39</f>
        <v>8004</v>
      </c>
      <c r="H39" s="56"/>
      <c r="I39" s="57" t="s">
        <v>0</v>
      </c>
      <c r="J39" s="35"/>
    </row>
    <row r="40" spans="1:11" ht="32.25" thickBot="1" x14ac:dyDescent="0.3">
      <c r="A40" s="85" t="s">
        <v>56</v>
      </c>
      <c r="B40" s="43"/>
      <c r="C40" s="37" t="s">
        <v>69</v>
      </c>
      <c r="D40" s="42" t="s">
        <v>68</v>
      </c>
      <c r="E40" s="38">
        <v>4654</v>
      </c>
      <c r="F40" s="44"/>
      <c r="G40" s="38">
        <f>+E40+F40</f>
        <v>4654</v>
      </c>
      <c r="H40" s="36"/>
      <c r="I40" s="58" t="s">
        <v>0</v>
      </c>
      <c r="J40" s="35"/>
    </row>
    <row r="41" spans="1:11" ht="19.5" thickBot="1" x14ac:dyDescent="0.35">
      <c r="A41" s="45"/>
      <c r="B41" s="46"/>
      <c r="C41" s="46" t="s">
        <v>1</v>
      </c>
      <c r="D41" s="46"/>
      <c r="E41" s="47">
        <f>+SUM(E7:E40)</f>
        <v>6127762</v>
      </c>
      <c r="F41" s="47">
        <f>+SUM(F7:F40)</f>
        <v>4362462.5999999996</v>
      </c>
      <c r="G41" s="47">
        <f>+SUM(G7:G40)</f>
        <v>1765299.4</v>
      </c>
      <c r="H41" s="48"/>
      <c r="I41" s="49"/>
    </row>
    <row r="42" spans="1:11" s="24" customFormat="1" x14ac:dyDescent="0.25">
      <c r="E42" s="26">
        <f>E41-SUM(E7:E40)</f>
        <v>0</v>
      </c>
      <c r="F42" s="26">
        <f>F41-SUM(F7:F40)</f>
        <v>0</v>
      </c>
      <c r="G42" s="26">
        <f>G41-SUM(G7:G40)</f>
        <v>0</v>
      </c>
      <c r="H42" s="25"/>
      <c r="J42" s="26"/>
    </row>
    <row r="43" spans="1:11" s="24" customFormat="1" x14ac:dyDescent="0.25">
      <c r="E43" s="26"/>
      <c r="F43" s="26"/>
      <c r="G43" s="26"/>
      <c r="H43" s="25"/>
      <c r="J43" s="26"/>
    </row>
    <row r="44" spans="1:11" x14ac:dyDescent="0.25">
      <c r="A44" s="1"/>
      <c r="C44" s="3" t="s">
        <v>2</v>
      </c>
      <c r="D44" s="1"/>
      <c r="G44" s="84" t="s">
        <v>18</v>
      </c>
      <c r="H44" s="84"/>
      <c r="K44" s="34"/>
    </row>
    <row r="45" spans="1:11" s="24" customFormat="1" x14ac:dyDescent="0.25">
      <c r="F45" s="27"/>
      <c r="G45" s="27"/>
      <c r="J45" s="26"/>
    </row>
    <row r="46" spans="1:11" x14ac:dyDescent="0.25">
      <c r="A46" s="1"/>
      <c r="C46" s="1" t="s">
        <v>4</v>
      </c>
      <c r="D46" s="1"/>
      <c r="E46" s="1"/>
      <c r="F46" s="1"/>
      <c r="G46" s="79" t="s">
        <v>15</v>
      </c>
      <c r="H46" s="79"/>
    </row>
    <row r="47" spans="1:11" x14ac:dyDescent="0.25">
      <c r="A47" s="1"/>
      <c r="C47" s="3" t="s">
        <v>5</v>
      </c>
      <c r="D47" s="3"/>
      <c r="E47" s="3"/>
      <c r="F47" s="3"/>
      <c r="G47" s="84" t="s">
        <v>23</v>
      </c>
      <c r="H47" s="84"/>
    </row>
    <row r="48" spans="1:11" x14ac:dyDescent="0.25">
      <c r="A48" s="1"/>
      <c r="C48" s="1" t="s">
        <v>6</v>
      </c>
      <c r="D48" s="84" t="s">
        <v>3</v>
      </c>
      <c r="E48" s="84"/>
      <c r="F48" s="84"/>
      <c r="G48" s="79" t="s">
        <v>16</v>
      </c>
      <c r="H48" s="79"/>
    </row>
    <row r="50" spans="2:6" x14ac:dyDescent="0.25">
      <c r="B50" s="2"/>
      <c r="D50" s="79" t="s">
        <v>43</v>
      </c>
      <c r="E50" s="79"/>
      <c r="F50" s="79"/>
    </row>
    <row r="51" spans="2:6" x14ac:dyDescent="0.25">
      <c r="D51" s="84" t="s">
        <v>22</v>
      </c>
      <c r="E51" s="84"/>
      <c r="F51" s="84"/>
    </row>
    <row r="52" spans="2:6" x14ac:dyDescent="0.25">
      <c r="D52" s="79" t="s">
        <v>19</v>
      </c>
      <c r="E52" s="79"/>
      <c r="F52" s="79"/>
    </row>
    <row r="63" spans="2:6" x14ac:dyDescent="0.25">
      <c r="C63" s="33"/>
    </row>
  </sheetData>
  <mergeCells count="28">
    <mergeCell ref="D52:F52"/>
    <mergeCell ref="A2:I2"/>
    <mergeCell ref="D48:F48"/>
    <mergeCell ref="D51:F51"/>
    <mergeCell ref="G44:H44"/>
    <mergeCell ref="G46:H46"/>
    <mergeCell ref="G47:H47"/>
    <mergeCell ref="G48:H48"/>
    <mergeCell ref="A3:I3"/>
    <mergeCell ref="E7:E8"/>
    <mergeCell ref="G7:G8"/>
    <mergeCell ref="D50:F50"/>
    <mergeCell ref="C7:C8"/>
    <mergeCell ref="D7:D8"/>
    <mergeCell ref="C9:C31"/>
    <mergeCell ref="D9:D31"/>
    <mergeCell ref="E9:E31"/>
    <mergeCell ref="I7:I8"/>
    <mergeCell ref="H7:H8"/>
    <mergeCell ref="G9:G31"/>
    <mergeCell ref="I9:I31"/>
    <mergeCell ref="H9:H31"/>
    <mergeCell ref="I32:I34"/>
    <mergeCell ref="H32:H34"/>
    <mergeCell ref="G32:G34"/>
    <mergeCell ref="D32:D34"/>
    <mergeCell ref="C32:C34"/>
    <mergeCell ref="E32:E34"/>
  </mergeCells>
  <phoneticPr fontId="9" type="noConversion"/>
  <printOptions horizontalCentered="1"/>
  <pageMargins left="0.70866141732283472" right="0.70866141732283472" top="7.874015748031496E-2" bottom="0.19685039370078741" header="0.31496062992125984" footer="0.31496062992125984"/>
  <pageSetup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3CB9B642AD124590A67CFFE905258D" ma:contentTypeVersion="3" ma:contentTypeDescription="Crear nuevo documento." ma:contentTypeScope="" ma:versionID="6002f6981f18161b474ff266e52814b3">
  <xsd:schema xmlns:xsd="http://www.w3.org/2001/XMLSchema" xmlns:xs="http://www.w3.org/2001/XMLSchema" xmlns:p="http://schemas.microsoft.com/office/2006/metadata/properties" xmlns:ns3="42304b5e-f246-4d7e-8213-6a956cdd4307" targetNamespace="http://schemas.microsoft.com/office/2006/metadata/properties" ma:root="true" ma:fieldsID="32249517151efdd1afd6e92a451a36c2" ns3:_="">
    <xsd:import namespace="42304b5e-f246-4d7e-8213-6a956cdd4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04b5e-f246-4d7e-8213-6a956cdd4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304b5e-f246-4d7e-8213-6a956cdd4307" xsi:nil="true"/>
  </documentManagement>
</p:properties>
</file>

<file path=customXml/itemProps1.xml><?xml version="1.0" encoding="utf-8"?>
<ds:datastoreItem xmlns:ds="http://schemas.openxmlformats.org/officeDocument/2006/customXml" ds:itemID="{D5E90F63-2765-4596-8576-F3AD9C862A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C5C27-A9B8-4339-B910-0804C1D1F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04b5e-f246-4d7e-8213-6a956cdd4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90B7B8-1115-4E8E-940C-2B33344A24FF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304b5e-f246-4d7e-8213-6a956cdd43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Hoja1!_Hlk8305286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2023-08-10T18:12:49Z</cp:lastPrinted>
  <dcterms:created xsi:type="dcterms:W3CDTF">2021-12-03T13:19:11Z</dcterms:created>
  <dcterms:modified xsi:type="dcterms:W3CDTF">2023-08-10T18:18:21Z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0x0101007A3CB9B642AD124590A67CFFE905258D</vt:lpwstr>
  </property>
</Properties>
</file>