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AGOSTO 2023\"/>
    </mc:Choice>
  </mc:AlternateContent>
  <xr:revisionPtr revIDLastSave="0" documentId="13_ncr:1_{CFAC475F-BDED-44DC-A538-4E633FEB5D2A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Hlk8305286" localSheetId="0">Hoja1!$C$41</definedName>
    <definedName name="_xlnm.Print_Area" localSheetId="0">Hoja1!$A$6:$I$30</definedName>
    <definedName name="incBuyerDossierDetaillnkRequestName" localSheetId="0">Hoja1!#REF!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G16" i="1"/>
  <c r="F15" i="1"/>
  <c r="F14" i="1"/>
  <c r="G14" i="1" s="1"/>
  <c r="F13" i="1"/>
  <c r="G13" i="1" s="1"/>
  <c r="G10" i="1"/>
  <c r="G12" i="1"/>
  <c r="G11" i="1"/>
  <c r="G9" i="1"/>
  <c r="F19" i="1" l="1"/>
  <c r="F20" i="1" s="1"/>
  <c r="G15" i="1"/>
  <c r="G7" i="1" l="1"/>
  <c r="J7" i="1" l="1"/>
  <c r="J8" i="1" s="1"/>
  <c r="G19" i="1"/>
  <c r="G20" i="1" s="1"/>
  <c r="E20" i="1"/>
</calcChain>
</file>

<file path=xl/sharedStrings.xml><?xml version="1.0" encoding="utf-8"?>
<sst xmlns="http://schemas.openxmlformats.org/spreadsheetml/2006/main" count="69" uniqueCount="55">
  <si>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</si>
  <si>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</si>
  <si>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</si>
  <si>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</si>
  <si>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</si>
  <si>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</si>
  <si>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</si>
  <si>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</si>
  <si>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</si>
  <si>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</si>
  <si>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</si>
  <si>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</si>
  <si>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</si>
  <si>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</si>
  <si>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</si>
  <si>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</si>
  <si>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</si>
  <si>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</si>
  <si>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</si>
  <si>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</si>
  <si>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</si>
  <si>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Concepto</t>
  </si>
  <si>
    <t>Dra. Ana María Barcelo Larrocca</t>
  </si>
  <si>
    <t>Lic. Mayra Martínez Romero</t>
  </si>
  <si>
    <t>B1500000044</t>
  </si>
  <si>
    <t>B1500000037</t>
  </si>
  <si>
    <t>Contrato para la Gestión del Proyecto: Actualización para la Innovación y Competitividad del Sector Agroexportación de la República Dominicana.</t>
  </si>
  <si>
    <t>_________________________________________</t>
  </si>
  <si>
    <t>COMPLETO</t>
  </si>
  <si>
    <t>N/D</t>
  </si>
  <si>
    <t>Stay Up, SRL</t>
  </si>
  <si>
    <t>B1500000583</t>
  </si>
  <si>
    <t>ITLA</t>
  </si>
  <si>
    <t>Curso de gestión de incidente de ciberseguridad para soporte informático de nuestra institución.</t>
  </si>
  <si>
    <t>Servicio de creador de contenido gráfico y audivisual.</t>
  </si>
  <si>
    <t>Banderas del Mundo, SRL</t>
  </si>
  <si>
    <t>Confección  de Bandera institucional y Bandera de la República Dominicana de exterior, parauso de este consejo.</t>
  </si>
  <si>
    <t>KBGPHARMA, SRL</t>
  </si>
  <si>
    <t>Compra de equipos médicos (esfigmomanometro) para utilizar en nuestra institución.</t>
  </si>
  <si>
    <t>FECADESJ</t>
  </si>
  <si>
    <t>Compra de paquetes de café para uso de nuestra institución.</t>
  </si>
  <si>
    <t>Compra de Cafetera Eléctrica imdustrial para uso en nuestra institución.</t>
  </si>
  <si>
    <t>B &amp; F Mercantil, SRL</t>
  </si>
  <si>
    <t>B15000000001</t>
  </si>
  <si>
    <t>Honny de la Rosa Medina</t>
  </si>
  <si>
    <t>Confección de uniformes a la medida para el personal de la institución.</t>
  </si>
  <si>
    <t>B1500000004</t>
  </si>
  <si>
    <t>B1500000210</t>
  </si>
  <si>
    <t>B1500000678</t>
  </si>
  <si>
    <t>Auto Servicio Automotriz Inteligente RD, Auto Sai RD SRL</t>
  </si>
  <si>
    <t>Contrato de Mantenimiento y reparación de vehículos de nuestra institución.</t>
  </si>
  <si>
    <t>Compra de Glucómetro (equipos para controlora los niveles de ázucar) de uso de nuestra institución</t>
  </si>
  <si>
    <t>Hospifar, SRL</t>
  </si>
  <si>
    <t>Compra de Tickets de combustible para ser utilizados en las operaciones de nuestra institución.</t>
  </si>
  <si>
    <t>ESTADO DE CUENTA DE SUPLIDORES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</si>
</sst>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4" fillId="0" borderId="3" xfId="2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3" fontId="0" fillId="0" borderId="0" xfId="1" applyFont="1"/>
    <xf numFmtId="43" fontId="0" fillId="3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44" fontId="4" fillId="0" borderId="12" xfId="2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4" fontId="0" fillId="0" borderId="0" xfId="0" applyNumberFormat="1"/>
    <xf numFmtId="43" fontId="0" fillId="0" borderId="0" xfId="1" applyFont="1" applyFill="1"/>
    <xf numFmtId="43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44" fontId="6" fillId="2" borderId="9" xfId="2" applyFont="1" applyFill="1" applyBorder="1" applyAlignment="1">
      <alignment horizontal="left"/>
    </xf>
    <xf numFmtId="44" fontId="6" fillId="2" borderId="9" xfId="0" applyNumberFormat="1" applyFont="1" applyFill="1" applyBorder="1"/>
    <xf numFmtId="44" fontId="6" fillId="2" borderId="10" xfId="0" applyNumberFormat="1" applyFont="1" applyFill="1" applyBorder="1"/>
    <xf numFmtId="0" fontId="3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44" fontId="4" fillId="0" borderId="9" xfId="2" applyFont="1" applyFill="1" applyBorder="1" applyAlignment="1">
      <alignment horizontal="center" vertical="center"/>
    </xf>
    <xf numFmtId="44" fontId="4" fillId="0" borderId="9" xfId="2" applyFont="1" applyFill="1" applyBorder="1" applyAlignment="1">
      <alignment horizontal="right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4" fillId="0" borderId="7" xfId="2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0" borderId="4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1</xdr:row>
      <xdr:rowOff>28575</xdr:rowOff>
    </xdr:from>
    <xdr:to>
      <xdr:col>1</xdr:col>
      <xdr:colOff>757519</xdr:colOff>
      <xdr:row>3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2:K41"/>
  <sheetViews>
    <sheetView tabSelected="1" topLeftCell="A5" zoomScale="80" zoomScaleNormal="80" workbookViewId="0">
      <selection activeCell="A9" sqref="A9:XFD31"/>
    </sheetView>
  </sheetViews>
  <sheetFormatPr baseColWidth="10" defaultRowHeight="15" x14ac:dyDescent="0.25"/>
  <cols>
    <col min="1" max="1" width="16.5703125" customWidth="1"/>
    <col min="2" max="2" width="13.140625" customWidth="1"/>
    <col min="3" max="3" width="28.28515625" customWidth="1"/>
    <col min="4" max="4" width="43" customWidth="1"/>
    <col min="5" max="7" width="21" bestFit="1" customWidth="1"/>
    <col min="8" max="8" width="17.42578125" customWidth="1"/>
    <col min="9" max="9" width="21.140625" customWidth="1"/>
    <col min="10" max="10" width="14.140625" style="12" bestFit="1" customWidth="1"/>
    <col min="14" max="14" width="15" bestFit="1" customWidth="1"/>
  </cols>
  <sheetData>
    <row r="2" spans="1:10" ht="18.75" x14ac:dyDescent="0.3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10" ht="18.75" x14ac:dyDescent="0.3">
      <c r="A3" s="49" t="s">
        <v>54</v>
      </c>
      <c r="B3" s="49"/>
      <c r="C3" s="49"/>
      <c r="D3" s="49"/>
      <c r="E3" s="49"/>
      <c r="F3" s="49"/>
      <c r="G3" s="49"/>
      <c r="H3" s="49"/>
      <c r="I3" s="49"/>
    </row>
    <row r="4" spans="1:10" ht="18.75" x14ac:dyDescent="0.3">
      <c r="A4" s="4"/>
      <c r="B4" s="4"/>
      <c r="C4" s="4"/>
      <c r="D4" s="4"/>
      <c r="E4" s="4"/>
      <c r="F4" s="4"/>
      <c r="G4" s="4"/>
      <c r="H4" s="4"/>
      <c r="I4" s="4"/>
    </row>
    <row r="5" spans="1:10" ht="19.5" thickBot="1" x14ac:dyDescent="0.35">
      <c r="A5" s="4"/>
      <c r="B5" s="4"/>
      <c r="C5" s="4"/>
      <c r="D5" s="4"/>
      <c r="E5" s="4"/>
      <c r="F5" s="4"/>
      <c r="G5" s="4"/>
      <c r="H5" s="4"/>
      <c r="I5" s="4"/>
    </row>
    <row r="6" spans="1:10" ht="32.25" thickBot="1" x14ac:dyDescent="0.3">
      <c r="A6" s="6" t="s">
        <v>7</v>
      </c>
      <c r="B6" s="7" t="s">
        <v>8</v>
      </c>
      <c r="C6" s="8" t="s">
        <v>9</v>
      </c>
      <c r="D6" s="8" t="s">
        <v>21</v>
      </c>
      <c r="E6" s="8" t="s">
        <v>10</v>
      </c>
      <c r="F6" s="7" t="s">
        <v>11</v>
      </c>
      <c r="G6" s="7" t="s">
        <v>12</v>
      </c>
      <c r="H6" s="7" t="s">
        <v>13</v>
      </c>
      <c r="I6" s="9" t="s">
        <v>14</v>
      </c>
    </row>
    <row r="7" spans="1:10" ht="27.75" customHeight="1" x14ac:dyDescent="0.25">
      <c r="A7" s="11" t="s">
        <v>25</v>
      </c>
      <c r="B7" s="10">
        <v>44848</v>
      </c>
      <c r="C7" s="53" t="s">
        <v>20</v>
      </c>
      <c r="D7" s="55" t="s">
        <v>26</v>
      </c>
      <c r="E7" s="51">
        <v>4000000</v>
      </c>
      <c r="F7" s="5">
        <v>800000</v>
      </c>
      <c r="G7" s="51">
        <f>+E7-(SUM(F7:F8))</f>
        <v>1600000</v>
      </c>
      <c r="H7" s="46"/>
      <c r="I7" s="44" t="s">
        <v>0</v>
      </c>
      <c r="J7" s="12">
        <f>SUM(F7:G8)</f>
        <v>4000000</v>
      </c>
    </row>
    <row r="8" spans="1:10" ht="36" customHeight="1" thickBot="1" x14ac:dyDescent="0.3">
      <c r="A8" s="18" t="s">
        <v>24</v>
      </c>
      <c r="B8" s="19">
        <v>44914</v>
      </c>
      <c r="C8" s="54"/>
      <c r="D8" s="56"/>
      <c r="E8" s="52"/>
      <c r="F8" s="20">
        <v>1600000</v>
      </c>
      <c r="G8" s="52"/>
      <c r="H8" s="47"/>
      <c r="I8" s="45"/>
      <c r="J8" s="13">
        <f>E7-J7</f>
        <v>0</v>
      </c>
    </row>
    <row r="9" spans="1:10" ht="38.25" customHeight="1" thickBot="1" x14ac:dyDescent="0.3">
      <c r="A9" s="35" t="s">
        <v>29</v>
      </c>
      <c r="B9" s="36"/>
      <c r="C9" s="37" t="s">
        <v>30</v>
      </c>
      <c r="D9" s="38" t="s">
        <v>34</v>
      </c>
      <c r="E9" s="39">
        <v>51000</v>
      </c>
      <c r="F9" s="40"/>
      <c r="G9" s="39">
        <f>+E9-F9</f>
        <v>51000</v>
      </c>
      <c r="H9" s="41"/>
      <c r="I9" s="42" t="s">
        <v>0</v>
      </c>
      <c r="J9" s="23"/>
    </row>
    <row r="10" spans="1:10" ht="38.25" customHeight="1" thickBot="1" x14ac:dyDescent="0.3">
      <c r="A10" s="35" t="s">
        <v>43</v>
      </c>
      <c r="B10" s="36">
        <v>45145</v>
      </c>
      <c r="C10" s="37" t="s">
        <v>44</v>
      </c>
      <c r="D10" s="38" t="s">
        <v>45</v>
      </c>
      <c r="E10" s="39">
        <v>412528</v>
      </c>
      <c r="F10" s="40">
        <v>82505.600000000006</v>
      </c>
      <c r="G10" s="39">
        <f>+E10-F10</f>
        <v>330022.40000000002</v>
      </c>
      <c r="H10" s="41"/>
      <c r="I10" s="42" t="s">
        <v>0</v>
      </c>
      <c r="J10" s="23"/>
    </row>
    <row r="11" spans="1:10" ht="55.5" customHeight="1" thickBot="1" x14ac:dyDescent="0.3">
      <c r="A11" s="35" t="s">
        <v>31</v>
      </c>
      <c r="B11" s="36">
        <v>45127</v>
      </c>
      <c r="C11" s="37" t="s">
        <v>32</v>
      </c>
      <c r="D11" s="38" t="s">
        <v>33</v>
      </c>
      <c r="E11" s="39">
        <v>9000</v>
      </c>
      <c r="F11" s="40"/>
      <c r="G11" s="39">
        <f>+E11-F11</f>
        <v>9000</v>
      </c>
      <c r="H11" s="41"/>
      <c r="I11" s="42" t="s">
        <v>0</v>
      </c>
      <c r="J11" s="23"/>
    </row>
    <row r="12" spans="1:10" ht="55.5" customHeight="1" thickBot="1" x14ac:dyDescent="0.3">
      <c r="A12" s="35" t="s">
        <v>29</v>
      </c>
      <c r="B12" s="36"/>
      <c r="C12" s="37" t="s">
        <v>35</v>
      </c>
      <c r="D12" s="38" t="s">
        <v>36</v>
      </c>
      <c r="E12" s="39">
        <v>8614</v>
      </c>
      <c r="F12" s="40"/>
      <c r="G12" s="39">
        <f>+E12+F12</f>
        <v>8614</v>
      </c>
      <c r="H12" s="41"/>
      <c r="I12" s="42" t="s">
        <v>0</v>
      </c>
      <c r="J12" s="23"/>
    </row>
    <row r="13" spans="1:10" ht="55.5" customHeight="1" thickBot="1" x14ac:dyDescent="0.3">
      <c r="A13" s="35" t="s">
        <v>46</v>
      </c>
      <c r="B13" s="36">
        <v>45166</v>
      </c>
      <c r="C13" s="37" t="s">
        <v>37</v>
      </c>
      <c r="D13" s="38" t="s">
        <v>38</v>
      </c>
      <c r="E13" s="39">
        <v>6490</v>
      </c>
      <c r="F13" s="40">
        <f>+E13</f>
        <v>6490</v>
      </c>
      <c r="G13" s="39">
        <f>+E13-F13</f>
        <v>0</v>
      </c>
      <c r="H13" s="41"/>
      <c r="I13" s="42" t="s">
        <v>28</v>
      </c>
      <c r="J13" s="23"/>
    </row>
    <row r="14" spans="1:10" ht="55.5" customHeight="1" thickBot="1" x14ac:dyDescent="0.3">
      <c r="A14" s="35" t="s">
        <v>47</v>
      </c>
      <c r="B14" s="36">
        <v>45145</v>
      </c>
      <c r="C14" s="37" t="s">
        <v>39</v>
      </c>
      <c r="D14" s="38" t="s">
        <v>40</v>
      </c>
      <c r="E14" s="39">
        <v>8004</v>
      </c>
      <c r="F14" s="40">
        <f>+E14</f>
        <v>8004</v>
      </c>
      <c r="G14" s="39">
        <f>+E14-F14</f>
        <v>0</v>
      </c>
      <c r="H14" s="41"/>
      <c r="I14" s="42" t="s">
        <v>28</v>
      </c>
      <c r="J14" s="23"/>
    </row>
    <row r="15" spans="1:10" ht="32.25" thickBot="1" x14ac:dyDescent="0.3">
      <c r="A15" s="35" t="s">
        <v>48</v>
      </c>
      <c r="B15" s="36">
        <v>45168</v>
      </c>
      <c r="C15" s="37" t="s">
        <v>42</v>
      </c>
      <c r="D15" s="38" t="s">
        <v>41</v>
      </c>
      <c r="E15" s="39">
        <v>4654</v>
      </c>
      <c r="F15" s="40">
        <f>+E15</f>
        <v>4654</v>
      </c>
      <c r="G15" s="39">
        <f>+E15-F15</f>
        <v>0</v>
      </c>
      <c r="H15" s="41"/>
      <c r="I15" s="42" t="s">
        <v>28</v>
      </c>
      <c r="J15" s="23"/>
    </row>
    <row r="16" spans="1:10" ht="48" thickBot="1" x14ac:dyDescent="0.3">
      <c r="A16" s="35" t="s">
        <v>29</v>
      </c>
      <c r="B16" s="36">
        <v>45139</v>
      </c>
      <c r="C16" s="37" t="s">
        <v>49</v>
      </c>
      <c r="D16" s="38" t="s">
        <v>50</v>
      </c>
      <c r="E16" s="39">
        <v>984000</v>
      </c>
      <c r="F16" s="40"/>
      <c r="G16" s="39">
        <f>+E16</f>
        <v>984000</v>
      </c>
      <c r="H16" s="41"/>
      <c r="I16" s="42" t="s">
        <v>0</v>
      </c>
      <c r="J16" s="23"/>
    </row>
    <row r="17" spans="1:11" ht="48" thickBot="1" x14ac:dyDescent="0.3">
      <c r="A17" s="35" t="s">
        <v>29</v>
      </c>
      <c r="B17" s="36">
        <v>45147</v>
      </c>
      <c r="C17" s="37" t="s">
        <v>52</v>
      </c>
      <c r="D17" s="38" t="s">
        <v>51</v>
      </c>
      <c r="E17" s="39">
        <v>2400</v>
      </c>
      <c r="F17" s="40"/>
      <c r="G17" s="39">
        <v>2400</v>
      </c>
      <c r="H17" s="41"/>
      <c r="I17" s="42" t="s">
        <v>0</v>
      </c>
      <c r="J17" s="23"/>
    </row>
    <row r="18" spans="1:11" ht="48" thickBot="1" x14ac:dyDescent="0.3">
      <c r="A18" s="35" t="s">
        <v>29</v>
      </c>
      <c r="B18" s="28">
        <v>45167</v>
      </c>
      <c r="C18" s="25" t="s">
        <v>29</v>
      </c>
      <c r="D18" s="27" t="s">
        <v>53</v>
      </c>
      <c r="E18" s="26">
        <v>1265000</v>
      </c>
      <c r="F18" s="29"/>
      <c r="G18" s="43">
        <v>1265000</v>
      </c>
      <c r="H18" s="24"/>
      <c r="I18" s="42" t="s">
        <v>0</v>
      </c>
      <c r="J18" s="23"/>
    </row>
    <row r="19" spans="1:11" ht="19.5" thickBot="1" x14ac:dyDescent="0.35">
      <c r="A19" s="30"/>
      <c r="B19" s="31"/>
      <c r="C19" s="31" t="s">
        <v>1</v>
      </c>
      <c r="D19" s="31"/>
      <c r="E19" s="32">
        <f>+SUM(E7:E18)</f>
        <v>6751690</v>
      </c>
      <c r="F19" s="32">
        <f t="shared" ref="F19:G19" si="0">+SUM(F7:F18)</f>
        <v>2501653.6</v>
      </c>
      <c r="G19" s="32">
        <f t="shared" si="0"/>
        <v>4250036.4000000004</v>
      </c>
      <c r="H19" s="33"/>
      <c r="I19" s="34"/>
    </row>
    <row r="20" spans="1:11" s="14" customFormat="1" x14ac:dyDescent="0.25">
      <c r="E20" s="16">
        <f ca="1">E19-SUM(E7:E318)</f>
        <v>0</v>
      </c>
      <c r="F20" s="16">
        <f>F19-SUM(F7:F18)</f>
        <v>0</v>
      </c>
      <c r="G20" s="16">
        <f>G19-SUM(G7:G18)</f>
        <v>0</v>
      </c>
      <c r="H20" s="15"/>
      <c r="J20" s="16"/>
    </row>
    <row r="21" spans="1:11" s="14" customFormat="1" x14ac:dyDescent="0.25">
      <c r="E21" s="16"/>
      <c r="F21" s="16"/>
      <c r="G21" s="16"/>
      <c r="H21" s="15"/>
      <c r="J21" s="16"/>
    </row>
    <row r="22" spans="1:11" x14ac:dyDescent="0.25">
      <c r="A22" s="1"/>
      <c r="C22" s="3" t="s">
        <v>2</v>
      </c>
      <c r="D22" s="1"/>
      <c r="G22" s="50" t="s">
        <v>18</v>
      </c>
      <c r="H22" s="50"/>
      <c r="K22" s="22"/>
    </row>
    <row r="23" spans="1:11" s="14" customFormat="1" x14ac:dyDescent="0.25">
      <c r="F23" s="17"/>
      <c r="G23" s="17"/>
      <c r="J23" s="16"/>
    </row>
    <row r="24" spans="1:11" x14ac:dyDescent="0.25">
      <c r="A24" s="1"/>
      <c r="C24" s="1" t="s">
        <v>4</v>
      </c>
      <c r="D24" s="1"/>
      <c r="E24" s="1"/>
      <c r="F24" s="1"/>
      <c r="G24" s="48" t="s">
        <v>15</v>
      </c>
      <c r="H24" s="48"/>
    </row>
    <row r="25" spans="1:11" x14ac:dyDescent="0.25">
      <c r="A25" s="1"/>
      <c r="C25" s="3" t="s">
        <v>5</v>
      </c>
      <c r="D25" s="3"/>
      <c r="E25" s="3"/>
      <c r="F25" s="3"/>
      <c r="G25" s="50" t="s">
        <v>23</v>
      </c>
      <c r="H25" s="50"/>
    </row>
    <row r="26" spans="1:11" x14ac:dyDescent="0.25">
      <c r="A26" s="1"/>
      <c r="C26" s="1" t="s">
        <v>6</v>
      </c>
      <c r="D26" s="50" t="s">
        <v>3</v>
      </c>
      <c r="E26" s="50"/>
      <c r="F26" s="50"/>
      <c r="G26" s="48" t="s">
        <v>16</v>
      </c>
      <c r="H26" s="48"/>
    </row>
    <row r="28" spans="1:11" x14ac:dyDescent="0.25">
      <c r="B28" s="2"/>
      <c r="D28" s="48" t="s">
        <v>27</v>
      </c>
      <c r="E28" s="48"/>
      <c r="F28" s="48"/>
    </row>
    <row r="29" spans="1:11" x14ac:dyDescent="0.25">
      <c r="D29" s="50" t="s">
        <v>22</v>
      </c>
      <c r="E29" s="50"/>
      <c r="F29" s="50"/>
    </row>
    <row r="30" spans="1:11" x14ac:dyDescent="0.25">
      <c r="D30" s="48" t="s">
        <v>19</v>
      </c>
      <c r="E30" s="48"/>
      <c r="F30" s="48"/>
    </row>
    <row r="41" spans="3:3" x14ac:dyDescent="0.25">
      <c r="C41" s="21"/>
    </row>
  </sheetData>
  <mergeCells count="16">
    <mergeCell ref="D30:F30"/>
    <mergeCell ref="A2:I2"/>
    <mergeCell ref="D26:F26"/>
    <mergeCell ref="D29:F29"/>
    <mergeCell ref="G22:H22"/>
    <mergeCell ref="G24:H24"/>
    <mergeCell ref="G25:H25"/>
    <mergeCell ref="G26:H26"/>
    <mergeCell ref="A3:I3"/>
    <mergeCell ref="E7:E8"/>
    <mergeCell ref="G7:G8"/>
    <mergeCell ref="D28:F28"/>
    <mergeCell ref="C7:C8"/>
    <mergeCell ref="D7:D8"/>
    <mergeCell ref="I7:I8"/>
    <mergeCell ref="H7:H8"/>
  </mergeCells>
  <phoneticPr fontId="9" type="noConversion"/>
  <printOptions horizontalCentered="1"/>
  <pageMargins left="0.70866141732283472" right="0.70866141732283472" top="7.874015748031496E-2" bottom="0.19685039370078741" header="0.31496062992125984" footer="0.31496062992125984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Props1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Contabilidad Coniaf</cp:lastModifiedBy>
  <cp:lastPrinted>2023-09-08T18:53:24Z</cp:lastPrinted>
  <dcterms:created xsi:type="dcterms:W3CDTF">2021-12-03T13:19:11Z</dcterms:created>
  <dcterms:modified xsi:type="dcterms:W3CDTF">2023-09-08T18:53:48Z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