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OCTUBRE 2023\"/>
    </mc:Choice>
  </mc:AlternateContent>
  <xr:revisionPtr revIDLastSave="0" documentId="13_ncr:1_{F9895007-264A-4114-947A-254C40EE9808}" xr6:coauthVersionLast="47" xr6:coauthVersionMax="47" xr10:uidLastSave="{00000000-0000-0000-0000-000000000000}"/>
  <bookViews>
    <workbookView xWindow="2295" yWindow="2295" windowWidth="21600" windowHeight="11295" xr2:uid="{71336953-1C82-49CA-AA52-E9AF2F1C7433}"/>
  </bookViews>
  <sheets>
    <sheet name="Hoja1" sheetId="1" r:id="rId1"/>
  </sheets>
  <definedNames>
    <definedName name="_Hlk8305286" localSheetId="0">Hoja1!$D$44</definedName>
    <definedName name="_xlnm.Print_Area" localSheetId="0">Hoja1!$B$6:$J$33</definedName>
    <definedName name="incBuyerDossierDetaillnkRequestName" localSheetId="0">Hoja1!#REF!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G22" i="1"/>
  <c r="F22" i="1"/>
  <c r="H19" i="1"/>
  <c r="H7" i="1"/>
  <c r="H22" i="1" s="1"/>
  <c r="H13" i="1"/>
  <c r="H18" i="1"/>
  <c r="H17" i="1"/>
  <c r="H10" i="1"/>
  <c r="H14" i="1"/>
  <c r="H12" i="1"/>
  <c r="G23" i="1" l="1"/>
  <c r="H23" i="1" l="1"/>
  <c r="F23" i="1"/>
</calcChain>
</file>

<file path=xl/sharedStrings.xml><?xml version="1.0" encoding="utf-8"?>
<sst xmlns="http://schemas.openxmlformats.org/spreadsheetml/2006/main" count="77" uniqueCount="59">
  <si>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</si>
  <si>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</si>
  <si>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</si>
  <si>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</si>
  <si>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</si>
  <si>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</si>
  <si>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</si>
  <si>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</si>
  <si>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</si>
  <si>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</si>
  <si>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</si>
  <si>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</si>
  <si>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</si>
  <si>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</si>
  <si>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</si>
  <si>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</si>
  <si>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</si>
  <si>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</si>
  <si>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</si>
  <si>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</si>
  <si>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Concepto</t>
  </si>
  <si>
    <t>Dra. Ana María Barcelo Larrocca</t>
  </si>
  <si>
    <t>Lic. Mayra Martínez Romero</t>
  </si>
  <si>
    <t>_________________________________________</t>
  </si>
  <si>
    <t>COMPLETO</t>
  </si>
  <si>
    <t>N/D</t>
  </si>
  <si>
    <t>Stay Up, SRL</t>
  </si>
  <si>
    <t>B1500000583</t>
  </si>
  <si>
    <t>ITLA</t>
  </si>
  <si>
    <t>Curso de gestión de incidente de ciberseguridad para soporte informático de nuestra institución.</t>
  </si>
  <si>
    <t>Servicio de creador de contenido gráfico y audivisual.</t>
  </si>
  <si>
    <t>Banderas del Mundo, SRL</t>
  </si>
  <si>
    <t>Confección  de Bandera institucional y Bandera de la República Dominicana de exterior, parauso de este consejo.</t>
  </si>
  <si>
    <t>B15000000001</t>
  </si>
  <si>
    <t>Honny de la Rosa Medina</t>
  </si>
  <si>
    <t>Confección de uniformes a la medida para el personal de la institución.</t>
  </si>
  <si>
    <t>Auto Servicio Automotriz Inteligente RD, Auto Sai RD SRL</t>
  </si>
  <si>
    <t>Contrato de Mantenimiento y reparación de vehículos de nuestra institución.</t>
  </si>
  <si>
    <t>Compra de Tickets de combustible para ser utilizados en las operaciones de nuestra institución.</t>
  </si>
  <si>
    <t>B1500000001</t>
  </si>
  <si>
    <t>B1500000002</t>
  </si>
  <si>
    <t>B15000000002</t>
  </si>
  <si>
    <t>Pondview Group, SRL</t>
  </si>
  <si>
    <t>Compra de equipo de infraestructura de seguridad informática para nuestra institución</t>
  </si>
  <si>
    <t>Messi, SRL</t>
  </si>
  <si>
    <t>Compra de material gastable de oficina para uso en nuestra institución</t>
  </si>
  <si>
    <t>ESTADO DE CUENTA DE SUPLIDORES AL 31 DE OCTUBRE 2023</t>
  </si>
  <si>
    <t>B1500001605</t>
  </si>
  <si>
    <t>B1500000003</t>
  </si>
  <si>
    <t>B1500000020</t>
  </si>
  <si>
    <t>B1500000286</t>
  </si>
  <si>
    <t>Totalenergies Marketing Dominicana</t>
  </si>
  <si>
    <t>Reestructuración Eléctrica con sistema de electricidad emergente, construcción de cisterna, baño exterior y renovación de cocina de nuestra institución.</t>
  </si>
  <si>
    <t>Contrato para la Gestión del proyecto: "Actualización para la Innovación Tecnológica y Competitividad del Sector Agroexportador de la República Dominicana", coordinado por el CONIAF</t>
  </si>
  <si>
    <t>Compra de Aires Acondicionados para uso de nuestra institución en consonancia con el Decreto 158-23 sobre Gestión y Ahorro energético.</t>
  </si>
  <si>
    <t>N/D (*)</t>
  </si>
  <si>
    <t>En espera de Comité de Compras</t>
  </si>
  <si>
    <t>Maria Isabel de Farías, Servicios de Catering, SRL</t>
  </si>
  <si>
    <t>Contrato de Servicio de Catering para actividades de nuestra institucion en el Distrito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</si>
</sst>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0" xfId="1" applyFont="1"/>
    <xf numFmtId="0" fontId="9" fillId="0" borderId="0" xfId="0" applyFont="1"/>
    <xf numFmtId="44" fontId="9" fillId="0" borderId="0" xfId="0" applyNumberFormat="1" applyFont="1"/>
    <xf numFmtId="43" fontId="9" fillId="0" borderId="0" xfId="1" applyFont="1"/>
    <xf numFmtId="44" fontId="9" fillId="0" borderId="0" xfId="0" applyNumberFormat="1" applyFont="1" applyAlignment="1">
      <alignment horizontal="center"/>
    </xf>
    <xf numFmtId="44" fontId="4" fillId="0" borderId="12" xfId="2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44" fontId="0" fillId="0" borderId="0" xfId="0" applyNumberFormat="1"/>
    <xf numFmtId="43" fontId="0" fillId="0" borderId="0" xfId="1" applyFont="1" applyFill="1"/>
    <xf numFmtId="43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44" fontId="5" fillId="2" borderId="9" xfId="2" applyFont="1" applyFill="1" applyBorder="1" applyAlignment="1">
      <alignment horizontal="left"/>
    </xf>
    <xf numFmtId="44" fontId="5" fillId="2" borderId="9" xfId="0" applyNumberFormat="1" applyFont="1" applyFill="1" applyBorder="1"/>
    <xf numFmtId="44" fontId="5" fillId="2" borderId="10" xfId="0" applyNumberFormat="1" applyFont="1" applyFill="1" applyBorder="1"/>
    <xf numFmtId="0" fontId="3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44" fontId="4" fillId="0" borderId="9" xfId="2" applyFont="1" applyFill="1" applyBorder="1" applyAlignment="1">
      <alignment horizontal="center" vertical="center"/>
    </xf>
    <xf numFmtId="44" fontId="4" fillId="0" borderId="9" xfId="2" applyFont="1" applyFill="1" applyBorder="1" applyAlignment="1">
      <alignment horizontal="right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44" fontId="4" fillId="0" borderId="7" xfId="2" applyFont="1" applyFill="1" applyBorder="1" applyAlignment="1">
      <alignment horizontal="right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44" fontId="4" fillId="0" borderId="16" xfId="2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0" xfId="0" applyFont="1"/>
    <xf numFmtId="0" fontId="3" fillId="0" borderId="18" xfId="0" applyFont="1" applyBorder="1" applyAlignment="1">
      <alignment horizontal="center" vertical="center" wrapText="1"/>
    </xf>
    <xf numFmtId="44" fontId="4" fillId="0" borderId="19" xfId="2" applyFont="1" applyFill="1" applyBorder="1" applyAlignment="1">
      <alignment horizontal="right" vertical="center" wrapText="1"/>
    </xf>
    <xf numFmtId="43" fontId="4" fillId="0" borderId="20" xfId="1" applyFont="1" applyFill="1" applyBorder="1" applyAlignment="1">
      <alignment horizontal="center" vertical="center" wrapText="1"/>
    </xf>
    <xf numFmtId="44" fontId="4" fillId="0" borderId="18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4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742949</xdr:colOff>
      <xdr:row>1</xdr:row>
      <xdr:rowOff>28575</xdr:rowOff>
    </xdr:from>
    <xdr:to>
      <xdr:col>2</xdr:col>
      <xdr:colOff>757518</xdr:colOff>
      <xdr:row>3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B2:M44"/>
  <sheetViews>
    <sheetView tabSelected="1" topLeftCell="A16" zoomScale="80" zoomScaleNormal="80" workbookViewId="0">
      <selection activeCell="F27" sqref="F27"/>
    </sheetView>
  </sheetViews>
  <sheetFormatPr baseColWidth="10" defaultRowHeight="15" x14ac:dyDescent="0.25"/>
  <cols>
    <col min="1" max="1" width="19.42578125" customWidth="1"/>
    <col min="2" max="2" width="16.5703125" customWidth="1"/>
    <col min="3" max="3" width="13.140625" customWidth="1"/>
    <col min="4" max="4" width="28.28515625" customWidth="1"/>
    <col min="5" max="5" width="43" customWidth="1"/>
    <col min="6" max="8" width="21" bestFit="1" customWidth="1"/>
    <col min="9" max="9" width="17.42578125" customWidth="1"/>
    <col min="10" max="10" width="21.140625" customWidth="1"/>
    <col min="11" max="11" width="14.140625" style="9" bestFit="1" customWidth="1"/>
    <col min="13" max="13" width="15" bestFit="1" customWidth="1"/>
    <col min="15" max="15" width="15" bestFit="1" customWidth="1"/>
  </cols>
  <sheetData>
    <row r="2" spans="2:11" ht="18.75" x14ac:dyDescent="0.3">
      <c r="B2" s="61" t="s">
        <v>17</v>
      </c>
      <c r="C2" s="61"/>
      <c r="D2" s="61"/>
      <c r="E2" s="61"/>
      <c r="F2" s="61"/>
      <c r="G2" s="61"/>
      <c r="H2" s="61"/>
      <c r="I2" s="61"/>
      <c r="J2" s="61"/>
    </row>
    <row r="3" spans="2:11" ht="18.75" x14ac:dyDescent="0.3">
      <c r="B3" s="61" t="s">
        <v>46</v>
      </c>
      <c r="C3" s="61"/>
      <c r="D3" s="61"/>
      <c r="E3" s="61"/>
      <c r="F3" s="61"/>
      <c r="G3" s="61"/>
      <c r="H3" s="61"/>
      <c r="I3" s="61"/>
      <c r="J3" s="61"/>
    </row>
    <row r="4" spans="2:11" ht="18.75" x14ac:dyDescent="0.3">
      <c r="B4" s="4"/>
      <c r="C4" s="4"/>
      <c r="D4" s="4"/>
      <c r="E4" s="4"/>
      <c r="F4" s="4"/>
      <c r="G4" s="4"/>
      <c r="H4" s="4"/>
      <c r="I4" s="4"/>
      <c r="J4" s="4"/>
    </row>
    <row r="5" spans="2:11" ht="19.5" thickBot="1" x14ac:dyDescent="0.35">
      <c r="B5" s="4"/>
      <c r="C5" s="4"/>
      <c r="D5" s="4"/>
      <c r="E5" s="4"/>
      <c r="F5" s="4"/>
      <c r="G5" s="4"/>
      <c r="H5" s="4"/>
      <c r="I5" s="4"/>
      <c r="J5" s="4"/>
    </row>
    <row r="6" spans="2:11" ht="32.25" thickBot="1" x14ac:dyDescent="0.3">
      <c r="B6" s="5" t="s">
        <v>7</v>
      </c>
      <c r="C6" s="6" t="s">
        <v>8</v>
      </c>
      <c r="D6" s="7" t="s">
        <v>9</v>
      </c>
      <c r="E6" s="7" t="s">
        <v>20</v>
      </c>
      <c r="F6" s="7" t="s">
        <v>10</v>
      </c>
      <c r="G6" s="6" t="s">
        <v>11</v>
      </c>
      <c r="H6" s="6" t="s">
        <v>12</v>
      </c>
      <c r="I6" s="6" t="s">
        <v>13</v>
      </c>
      <c r="J6" s="8" t="s">
        <v>14</v>
      </c>
    </row>
    <row r="7" spans="2:11" ht="38.25" customHeight="1" x14ac:dyDescent="0.25">
      <c r="B7" s="45" t="s">
        <v>39</v>
      </c>
      <c r="C7" s="46">
        <v>45170</v>
      </c>
      <c r="D7" s="66" t="s">
        <v>26</v>
      </c>
      <c r="E7" s="69" t="s">
        <v>30</v>
      </c>
      <c r="F7" s="72">
        <v>51000</v>
      </c>
      <c r="G7" s="47">
        <v>17000</v>
      </c>
      <c r="H7" s="72">
        <f>+F7-SUM(G7+G8+G9)</f>
        <v>0</v>
      </c>
      <c r="I7" s="75"/>
      <c r="J7" s="63" t="s">
        <v>24</v>
      </c>
      <c r="K7" s="17"/>
    </row>
    <row r="8" spans="2:11" ht="38.25" customHeight="1" x14ac:dyDescent="0.25">
      <c r="B8" s="52" t="s">
        <v>40</v>
      </c>
      <c r="C8" s="53">
        <v>45184</v>
      </c>
      <c r="D8" s="67"/>
      <c r="E8" s="70"/>
      <c r="F8" s="73"/>
      <c r="G8" s="14">
        <v>17000</v>
      </c>
      <c r="H8" s="73"/>
      <c r="I8" s="76"/>
      <c r="J8" s="64"/>
      <c r="K8" s="17"/>
    </row>
    <row r="9" spans="2:11" ht="38.25" customHeight="1" thickBot="1" x14ac:dyDescent="0.3">
      <c r="B9" s="48" t="s">
        <v>48</v>
      </c>
      <c r="C9" s="49">
        <v>45208</v>
      </c>
      <c r="D9" s="68"/>
      <c r="E9" s="71"/>
      <c r="F9" s="74"/>
      <c r="G9" s="50">
        <v>17000</v>
      </c>
      <c r="H9" s="74"/>
      <c r="I9" s="77"/>
      <c r="J9" s="65"/>
      <c r="K9" s="17"/>
    </row>
    <row r="10" spans="2:11" ht="38.25" customHeight="1" x14ac:dyDescent="0.25">
      <c r="B10" s="45" t="s">
        <v>33</v>
      </c>
      <c r="C10" s="46">
        <v>45145</v>
      </c>
      <c r="D10" s="78" t="s">
        <v>34</v>
      </c>
      <c r="E10" s="69" t="s">
        <v>35</v>
      </c>
      <c r="F10" s="72">
        <v>412528</v>
      </c>
      <c r="G10" s="47">
        <v>82505.600000000006</v>
      </c>
      <c r="H10" s="72">
        <f>+F10-SUM(G10:G11)</f>
        <v>82505.599999999977</v>
      </c>
      <c r="I10" s="75"/>
      <c r="J10" s="63" t="s">
        <v>0</v>
      </c>
      <c r="K10" s="17"/>
    </row>
    <row r="11" spans="2:11" ht="38.25" customHeight="1" thickBot="1" x14ac:dyDescent="0.3">
      <c r="B11" s="48" t="s">
        <v>41</v>
      </c>
      <c r="C11" s="49">
        <v>45189</v>
      </c>
      <c r="D11" s="79"/>
      <c r="E11" s="71"/>
      <c r="F11" s="74"/>
      <c r="G11" s="50">
        <v>247516.79999999999</v>
      </c>
      <c r="H11" s="74"/>
      <c r="I11" s="77"/>
      <c r="J11" s="65"/>
      <c r="K11" s="17"/>
    </row>
    <row r="12" spans="2:11" ht="55.5" customHeight="1" thickBot="1" x14ac:dyDescent="0.3">
      <c r="B12" s="38" t="s">
        <v>27</v>
      </c>
      <c r="C12" s="39">
        <v>45127</v>
      </c>
      <c r="D12" s="40" t="s">
        <v>28</v>
      </c>
      <c r="E12" s="41" t="s">
        <v>29</v>
      </c>
      <c r="F12" s="37">
        <v>9000</v>
      </c>
      <c r="G12" s="42"/>
      <c r="H12" s="37">
        <f>+F12-G12</f>
        <v>9000</v>
      </c>
      <c r="I12" s="43"/>
      <c r="J12" s="44" t="s">
        <v>0</v>
      </c>
      <c r="K12" s="17"/>
    </row>
    <row r="13" spans="2:11" ht="55.5" customHeight="1" thickBot="1" x14ac:dyDescent="0.3">
      <c r="B13" s="29" t="s">
        <v>47</v>
      </c>
      <c r="C13" s="30">
        <v>45204</v>
      </c>
      <c r="D13" s="31" t="s">
        <v>31</v>
      </c>
      <c r="E13" s="32" t="s">
        <v>32</v>
      </c>
      <c r="F13" s="33">
        <v>8614</v>
      </c>
      <c r="G13" s="34">
        <v>8614</v>
      </c>
      <c r="H13" s="33">
        <f>+F13-G13</f>
        <v>0</v>
      </c>
      <c r="I13" s="35"/>
      <c r="J13" s="36" t="s">
        <v>24</v>
      </c>
      <c r="K13" s="17"/>
    </row>
    <row r="14" spans="2:11" ht="48" thickBot="1" x14ac:dyDescent="0.3">
      <c r="B14" s="29" t="s">
        <v>25</v>
      </c>
      <c r="C14" s="30">
        <v>45139</v>
      </c>
      <c r="D14" s="31" t="s">
        <v>36</v>
      </c>
      <c r="E14" s="32" t="s">
        <v>37</v>
      </c>
      <c r="F14" s="33">
        <v>984000</v>
      </c>
      <c r="G14" s="34"/>
      <c r="H14" s="33">
        <f>+F14</f>
        <v>984000</v>
      </c>
      <c r="I14" s="35"/>
      <c r="J14" s="36" t="s">
        <v>0</v>
      </c>
      <c r="K14" s="17"/>
    </row>
    <row r="15" spans="2:11" ht="48" thickBot="1" x14ac:dyDescent="0.3">
      <c r="B15" s="54" t="s">
        <v>25</v>
      </c>
      <c r="C15" s="22">
        <v>45167</v>
      </c>
      <c r="D15" s="19" t="s">
        <v>51</v>
      </c>
      <c r="E15" s="21" t="s">
        <v>38</v>
      </c>
      <c r="F15" s="20">
        <v>1265000</v>
      </c>
      <c r="G15" s="57"/>
      <c r="H15" s="59">
        <v>1265000</v>
      </c>
      <c r="I15" s="58"/>
      <c r="J15" s="51" t="s">
        <v>0</v>
      </c>
      <c r="K15" s="17"/>
    </row>
    <row r="16" spans="2:11" ht="48" thickBot="1" x14ac:dyDescent="0.3">
      <c r="B16" s="54" t="s">
        <v>25</v>
      </c>
      <c r="C16" s="30">
        <v>45194</v>
      </c>
      <c r="D16" s="31" t="s">
        <v>57</v>
      </c>
      <c r="E16" s="32" t="s">
        <v>58</v>
      </c>
      <c r="F16" s="33">
        <v>399500</v>
      </c>
      <c r="G16" s="34"/>
      <c r="H16" s="20">
        <f>+F16-G16</f>
        <v>399500</v>
      </c>
      <c r="I16" s="35"/>
      <c r="J16" s="51" t="s">
        <v>0</v>
      </c>
      <c r="K16" s="17"/>
    </row>
    <row r="17" spans="2:13" ht="32.25" thickBot="1" x14ac:dyDescent="0.3">
      <c r="B17" s="29" t="s">
        <v>49</v>
      </c>
      <c r="C17" s="30">
        <v>45212</v>
      </c>
      <c r="D17" s="31" t="s">
        <v>42</v>
      </c>
      <c r="E17" s="32" t="s">
        <v>43</v>
      </c>
      <c r="F17" s="33">
        <v>204140</v>
      </c>
      <c r="G17" s="34">
        <v>204140</v>
      </c>
      <c r="H17" s="33">
        <f t="shared" ref="H17:H18" si="0">+F17-G17</f>
        <v>0</v>
      </c>
      <c r="I17" s="35"/>
      <c r="J17" s="36" t="s">
        <v>24</v>
      </c>
      <c r="K17" s="17"/>
    </row>
    <row r="18" spans="2:13" ht="32.25" thickBot="1" x14ac:dyDescent="0.3">
      <c r="B18" s="29" t="s">
        <v>50</v>
      </c>
      <c r="C18" s="30">
        <v>45211</v>
      </c>
      <c r="D18" s="31" t="s">
        <v>44</v>
      </c>
      <c r="E18" s="32" t="s">
        <v>45</v>
      </c>
      <c r="F18" s="33">
        <v>50851.44</v>
      </c>
      <c r="G18" s="34">
        <v>50851.44</v>
      </c>
      <c r="H18" s="33">
        <f t="shared" si="0"/>
        <v>0</v>
      </c>
      <c r="I18" s="35"/>
      <c r="J18" s="36" t="s">
        <v>24</v>
      </c>
      <c r="K18" s="17"/>
    </row>
    <row r="19" spans="2:13" ht="79.5" thickBot="1" x14ac:dyDescent="0.3">
      <c r="B19" s="29" t="s">
        <v>55</v>
      </c>
      <c r="C19" s="30">
        <v>45212</v>
      </c>
      <c r="D19" s="31" t="s">
        <v>25</v>
      </c>
      <c r="E19" s="32" t="s">
        <v>53</v>
      </c>
      <c r="F19" s="33"/>
      <c r="G19" s="34"/>
      <c r="H19" s="33">
        <f>+F19-G19</f>
        <v>0</v>
      </c>
      <c r="I19" s="35"/>
      <c r="J19" s="36" t="s">
        <v>0</v>
      </c>
      <c r="K19" s="17"/>
    </row>
    <row r="20" spans="2:13" ht="63.75" thickBot="1" x14ac:dyDescent="0.3">
      <c r="B20" s="29" t="s">
        <v>55</v>
      </c>
      <c r="C20" s="30">
        <v>45218</v>
      </c>
      <c r="D20" s="31" t="s">
        <v>25</v>
      </c>
      <c r="E20" s="32" t="s">
        <v>54</v>
      </c>
      <c r="F20" s="33"/>
      <c r="G20" s="34"/>
      <c r="H20" s="33"/>
      <c r="I20" s="35"/>
      <c r="J20" s="36" t="s">
        <v>0</v>
      </c>
      <c r="K20" s="17"/>
    </row>
    <row r="21" spans="2:13" ht="63.75" thickBot="1" x14ac:dyDescent="0.3">
      <c r="B21" s="29" t="s">
        <v>55</v>
      </c>
      <c r="C21" s="22">
        <v>45218</v>
      </c>
      <c r="D21" s="19" t="s">
        <v>25</v>
      </c>
      <c r="E21" s="21" t="s">
        <v>52</v>
      </c>
      <c r="F21" s="20"/>
      <c r="G21" s="23"/>
      <c r="H21" s="37"/>
      <c r="I21" s="18"/>
      <c r="J21" s="44" t="s">
        <v>0</v>
      </c>
      <c r="K21" s="17"/>
    </row>
    <row r="22" spans="2:13" ht="19.5" thickBot="1" x14ac:dyDescent="0.35">
      <c r="B22" s="24"/>
      <c r="C22" s="25"/>
      <c r="D22" s="25" t="s">
        <v>1</v>
      </c>
      <c r="E22" s="25"/>
      <c r="F22" s="26">
        <f>+SUM(F7:F21)</f>
        <v>3384633.44</v>
      </c>
      <c r="G22" s="26">
        <f>+SUM(G7:G21)</f>
        <v>644627.84000000008</v>
      </c>
      <c r="H22" s="26">
        <f>+SUM(H7:H21)</f>
        <v>2740005.6</v>
      </c>
      <c r="I22" s="27"/>
      <c r="J22" s="28"/>
      <c r="M22" s="16"/>
    </row>
    <row r="23" spans="2:13" s="10" customFormat="1" x14ac:dyDescent="0.25">
      <c r="F23" s="12">
        <f ca="1">F22-SUM(F7:F321)</f>
        <v>0</v>
      </c>
      <c r="G23" s="12">
        <f>G22-SUM(G7:G18)</f>
        <v>0</v>
      </c>
      <c r="H23" s="12">
        <f>H22-SUM(H7:H18)</f>
        <v>0</v>
      </c>
      <c r="I23" s="11"/>
      <c r="K23" s="12"/>
      <c r="M23" s="11"/>
    </row>
    <row r="24" spans="2:13" s="10" customFormat="1" x14ac:dyDescent="0.25">
      <c r="F24" s="12"/>
      <c r="G24" s="12"/>
      <c r="H24" s="12"/>
      <c r="I24" s="11"/>
      <c r="K24" s="12"/>
    </row>
    <row r="25" spans="2:13" x14ac:dyDescent="0.25">
      <c r="B25" s="1"/>
      <c r="D25" s="3" t="s">
        <v>2</v>
      </c>
      <c r="E25" s="1"/>
      <c r="H25" s="62" t="s">
        <v>18</v>
      </c>
      <c r="I25" s="62"/>
      <c r="L25" s="16"/>
    </row>
    <row r="26" spans="2:13" s="10" customFormat="1" x14ac:dyDescent="0.25">
      <c r="G26" s="13"/>
      <c r="H26" s="13"/>
      <c r="K26" s="12"/>
    </row>
    <row r="27" spans="2:13" x14ac:dyDescent="0.25">
      <c r="B27" s="1"/>
      <c r="D27" s="1" t="s">
        <v>4</v>
      </c>
      <c r="E27" s="1"/>
      <c r="F27" s="1"/>
      <c r="G27" s="1"/>
      <c r="H27" s="60" t="s">
        <v>15</v>
      </c>
      <c r="I27" s="60"/>
    </row>
    <row r="28" spans="2:13" x14ac:dyDescent="0.25">
      <c r="B28" s="1"/>
      <c r="D28" s="3" t="s">
        <v>5</v>
      </c>
      <c r="E28" s="3"/>
      <c r="F28" s="3"/>
      <c r="G28" s="3"/>
      <c r="H28" s="62" t="s">
        <v>22</v>
      </c>
      <c r="I28" s="62"/>
    </row>
    <row r="29" spans="2:13" x14ac:dyDescent="0.25">
      <c r="B29" s="1"/>
      <c r="D29" s="1" t="s">
        <v>6</v>
      </c>
      <c r="E29" s="62" t="s">
        <v>3</v>
      </c>
      <c r="F29" s="62"/>
      <c r="G29" s="62"/>
      <c r="H29" s="60" t="s">
        <v>16</v>
      </c>
      <c r="I29" s="60"/>
    </row>
    <row r="30" spans="2:13" ht="15.75" thickBot="1" x14ac:dyDescent="0.3"/>
    <row r="31" spans="2:13" ht="16.5" thickBot="1" x14ac:dyDescent="0.3">
      <c r="B31" s="56" t="s">
        <v>55</v>
      </c>
      <c r="C31" s="2" t="s">
        <v>56</v>
      </c>
      <c r="E31" s="60" t="s">
        <v>23</v>
      </c>
      <c r="F31" s="60"/>
      <c r="G31" s="60"/>
    </row>
    <row r="32" spans="2:13" ht="15.75" x14ac:dyDescent="0.25">
      <c r="C32" s="55"/>
      <c r="E32" s="62" t="s">
        <v>21</v>
      </c>
      <c r="F32" s="62"/>
      <c r="G32" s="62"/>
    </row>
    <row r="33" spans="4:7" x14ac:dyDescent="0.25">
      <c r="E33" s="60" t="s">
        <v>19</v>
      </c>
      <c r="F33" s="60"/>
      <c r="G33" s="60"/>
    </row>
    <row r="44" spans="4:7" x14ac:dyDescent="0.25">
      <c r="D44" s="15"/>
    </row>
  </sheetData>
  <mergeCells count="22">
    <mergeCell ref="J10:J11"/>
    <mergeCell ref="D10:D11"/>
    <mergeCell ref="E10:E11"/>
    <mergeCell ref="F10:F11"/>
    <mergeCell ref="H10:H11"/>
    <mergeCell ref="I10:I11"/>
    <mergeCell ref="E33:G33"/>
    <mergeCell ref="B2:J2"/>
    <mergeCell ref="E29:G29"/>
    <mergeCell ref="E32:G32"/>
    <mergeCell ref="H25:I25"/>
    <mergeCell ref="H27:I27"/>
    <mergeCell ref="H28:I28"/>
    <mergeCell ref="H29:I29"/>
    <mergeCell ref="B3:J3"/>
    <mergeCell ref="E31:G31"/>
    <mergeCell ref="J7:J9"/>
    <mergeCell ref="D7:D9"/>
    <mergeCell ref="E7:E9"/>
    <mergeCell ref="F7:F9"/>
    <mergeCell ref="H7:H9"/>
    <mergeCell ref="I7:I9"/>
  </mergeCells>
  <phoneticPr fontId="8" type="noConversion"/>
  <printOptions horizontalCentered="1"/>
  <pageMargins left="0.70866141732283472" right="0.70866141732283472" top="7.874015748031496E-2" bottom="0.19685039370078741" header="0.31496062992125984" footer="0.31496062992125984"/>
  <pageSetup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customXml/itemProps3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De los Santos</cp:lastModifiedBy>
  <cp:lastPrinted>2023-11-13T14:50:45Z</cp:lastPrinted>
  <dcterms:created xsi:type="dcterms:W3CDTF">2021-12-03T13:19:11Z</dcterms:created>
  <dcterms:modified xsi:type="dcterms:W3CDTF">2023-11-13T14:50:50Z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