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NOVIEMBRE 2023\"/>
    </mc:Choice>
  </mc:AlternateContent>
  <xr:revisionPtr revIDLastSave="0" documentId="13_ncr:1_{5602E4D2-9894-4190-8FB3-8FF616EF6D08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Hlk8305286" localSheetId="0">Hoja1!$D$50</definedName>
    <definedName name="_xlnm.Print_Area" localSheetId="0">Hoja1!$B$6:$J$39</definedName>
    <definedName name="incBuyerDossierDetaillnkRequestName" localSheetId="0">Hoja1!#REF!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25" i="1"/>
  <c r="F28" i="1"/>
  <c r="H24" i="1"/>
  <c r="G27" i="1"/>
  <c r="H27" i="1" s="1"/>
  <c r="G26" i="1"/>
  <c r="H26" i="1" s="1"/>
  <c r="H22" i="1"/>
  <c r="H21" i="1"/>
  <c r="H23" i="1"/>
  <c r="H14" i="1"/>
  <c r="H10" i="1"/>
  <c r="H16" i="1"/>
  <c r="H18" i="1"/>
  <c r="H7" i="1"/>
  <c r="H9" i="1"/>
  <c r="G28" i="1" l="1"/>
  <c r="G29" i="1" s="1"/>
  <c r="H25" i="1"/>
  <c r="H28" i="1" s="1"/>
  <c r="H29" i="1" s="1"/>
  <c r="F29" i="1"/>
</calcChain>
</file>

<file path=xl/sharedStrings.xml><?xml version="1.0" encoding="utf-8"?>
<sst xmlns="http://schemas.openxmlformats.org/spreadsheetml/2006/main" count="92" uniqueCount="69">
  <si>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</si>
  <si>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</si>
  <si>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</si>
  <si>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</si>
  <si>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</si>
  <si>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</si>
  <si>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</si>
  <si>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</si>
  <si>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</si>
  <si>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</si>
  <si>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</si>
  <si>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</si>
  <si>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</si>
  <si>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</si>
  <si>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</si>
  <si>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</si>
  <si>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</si>
  <si>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</si>
  <si>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</si>
  <si>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</si>
  <si>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Concepto</t>
  </si>
  <si>
    <t>Dra. Ana María Barcelo Larrocca</t>
  </si>
  <si>
    <t>Lic. Mayra Martínez Romero</t>
  </si>
  <si>
    <t>_________________________________________</t>
  </si>
  <si>
    <t>COMPLETO</t>
  </si>
  <si>
    <t>N/D</t>
  </si>
  <si>
    <t>ITLA</t>
  </si>
  <si>
    <t>Curso de gestión de incidente de ciberseguridad para soporte informático de nuestra institución.</t>
  </si>
  <si>
    <t>B15000000001</t>
  </si>
  <si>
    <t>Honny de la Rosa Medina</t>
  </si>
  <si>
    <t>Confección de uniformes a la medida para el personal de la institución.</t>
  </si>
  <si>
    <t>Auto Servicio Automotriz Inteligente RD, Auto Sai RD SRL</t>
  </si>
  <si>
    <t>Contrato de Mantenimiento y reparación de vehículos de nuestra institución.</t>
  </si>
  <si>
    <t>Compra de Tickets de combustible para ser utilizados en las operaciones de nuestra institución.</t>
  </si>
  <si>
    <t>B15000000002</t>
  </si>
  <si>
    <t>Messi, SRL</t>
  </si>
  <si>
    <t>Totalenergies Marketing Dominicana</t>
  </si>
  <si>
    <t>Reestructuración Eléctrica con sistema de electricidad emergente, construcción de cisterna, baño exterior y renovación de cocina de nuestra institución.</t>
  </si>
  <si>
    <t>Contrato para la Gestión del proyecto: "Actualización para la Innovación Tecnológica y Competitividad del Sector Agroexportador de la República Dominicana", coordinado por el CONIAF</t>
  </si>
  <si>
    <t>Compra de Aires Acondicionados para uso de nuestra institución en consonancia con el Decreto 158-23 sobre Gestión y Ahorro energético.</t>
  </si>
  <si>
    <t>N/D (*)</t>
  </si>
  <si>
    <t>En espera de Comité de Compras</t>
  </si>
  <si>
    <t>Maria Isabel de Farías, Servicios de Catering, SRL</t>
  </si>
  <si>
    <t>Contrato de Servicio de Catering para actividades de nuestra institucion en el Distrito Nacional</t>
  </si>
  <si>
    <t>B1500000595</t>
  </si>
  <si>
    <t>B1500001048</t>
  </si>
  <si>
    <t>B1500000625</t>
  </si>
  <si>
    <t>Resolución Técnica Aldaso, EIRL</t>
  </si>
  <si>
    <t>Contrato de Mantenimiento de edificio</t>
  </si>
  <si>
    <t>B1500000047</t>
  </si>
  <si>
    <t>B1500000053</t>
  </si>
  <si>
    <t>Residuos Clasificados Diversos RESICLA, SRL</t>
  </si>
  <si>
    <t>Servicio de inceración de documentos descartados de nuestra institución.</t>
  </si>
  <si>
    <t>Ofimatica Domincana RYL, SRL</t>
  </si>
  <si>
    <t>Compra de herramientas para ser utilizado en el vehículo tipo Furgoneta Chevrolet CMV de nuestra institución.</t>
  </si>
  <si>
    <t>B1500000295</t>
  </si>
  <si>
    <t>Compra de utensilios de cocina para ser utilizada en nuestra institución</t>
  </si>
  <si>
    <t>B1500000043</t>
  </si>
  <si>
    <t>Bios Computer</t>
  </si>
  <si>
    <t>Compra de Laptop para uso del personal de la institución.</t>
  </si>
  <si>
    <t>Compra de Café para uso de nuestra institución.</t>
  </si>
  <si>
    <t>Federación de Caficultores y agricultores para el desarrollo de San Juan, Inc.</t>
  </si>
  <si>
    <t>Centroxpert STE, SRL</t>
  </si>
  <si>
    <t>Compra de Bocina Portátil para uso de nuestra institución.</t>
  </si>
  <si>
    <t>Pondview, SRL</t>
  </si>
  <si>
    <t>Compra de Licencia de Office 365 Enterprise E3 para uso de nuestra institución.</t>
  </si>
  <si>
    <t>B1500000220</t>
  </si>
  <si>
    <t>B1500002550</t>
  </si>
  <si>
    <t>ESTADO DE CUENTA DE SUPLIDORES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</si>
</sst>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0" xfId="1" applyFont="1"/>
    <xf numFmtId="0" fontId="9" fillId="0" borderId="0" xfId="0" applyFont="1"/>
    <xf numFmtId="44" fontId="9" fillId="0" borderId="0" xfId="0" applyNumberFormat="1" applyFont="1"/>
    <xf numFmtId="43" fontId="9" fillId="0" borderId="0" xfId="1" applyFont="1"/>
    <xf numFmtId="44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 applyFill="1"/>
    <xf numFmtId="43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44" fontId="4" fillId="0" borderId="9" xfId="2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right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44" fontId="4" fillId="0" borderId="7" xfId="2" applyFont="1" applyFill="1" applyBorder="1" applyAlignment="1">
      <alignment horizontal="right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1" fillId="0" borderId="0" xfId="0" applyFont="1"/>
    <xf numFmtId="0" fontId="3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4" fontId="4" fillId="0" borderId="4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14" fontId="3" fillId="0" borderId="23" xfId="0" applyNumberFormat="1" applyFont="1" applyBorder="1" applyAlignment="1">
      <alignment horizontal="center" vertical="center" wrapText="1"/>
    </xf>
    <xf numFmtId="43" fontId="4" fillId="0" borderId="17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4" fontId="5" fillId="2" borderId="7" xfId="2" applyFont="1" applyFill="1" applyBorder="1" applyAlignment="1">
      <alignment horizontal="left"/>
    </xf>
    <xf numFmtId="44" fontId="5" fillId="2" borderId="7" xfId="0" applyNumberFormat="1" applyFont="1" applyFill="1" applyBorder="1"/>
    <xf numFmtId="44" fontId="5" fillId="2" borderId="12" xfId="0" applyNumberFormat="1" applyFont="1" applyFill="1" applyBorder="1"/>
    <xf numFmtId="0" fontId="3" fillId="0" borderId="28" xfId="0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44" fontId="4" fillId="0" borderId="29" xfId="2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4" fontId="4" fillId="0" borderId="3" xfId="2" applyFont="1" applyFill="1" applyBorder="1" applyAlignment="1">
      <alignment horizontal="center" vertical="center"/>
    </xf>
    <xf numFmtId="44" fontId="4" fillId="0" borderId="14" xfId="2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4" xfId="2" applyFont="1" applyFill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44" fontId="4" fillId="0" borderId="26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4" fontId="4" fillId="0" borderId="29" xfId="2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29" xfId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 wrapText="1"/>
    </xf>
    <xf numFmtId="44" fontId="4" fillId="0" borderId="26" xfId="2" applyFont="1" applyFill="1" applyBorder="1" applyAlignment="1">
      <alignment horizontal="center" vertical="center" wrapText="1"/>
    </xf>
    <xf numFmtId="43" fontId="4" fillId="0" borderId="26" xfId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742949</xdr:colOff>
      <xdr:row>1</xdr:row>
      <xdr:rowOff>28575</xdr:rowOff>
    </xdr:from>
    <xdr:to>
      <xdr:col>2</xdr:col>
      <xdr:colOff>757518</xdr:colOff>
      <xdr:row>3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B2:M50"/>
  <sheetViews>
    <sheetView tabSelected="1" topLeftCell="A7" zoomScale="80" zoomScaleNormal="80" workbookViewId="0">
      <selection activeCell="B4" sqref="B4"/>
    </sheetView>
  </sheetViews>
  <sheetFormatPr baseColWidth="10" defaultRowHeight="15" x14ac:dyDescent="0.25"/>
  <cols>
    <col min="1" max="1" width="19.42578125" customWidth="1"/>
    <col min="2" max="2" width="16.5703125" customWidth="1"/>
    <col min="3" max="3" width="13.140625" customWidth="1"/>
    <col min="4" max="4" width="28.28515625" customWidth="1"/>
    <col min="5" max="5" width="43" customWidth="1"/>
    <col min="6" max="8" width="21" bestFit="1" customWidth="1"/>
    <col min="9" max="9" width="17.42578125" customWidth="1"/>
    <col min="10" max="10" width="21.140625" customWidth="1"/>
    <col min="11" max="11" width="14.140625" style="9" bestFit="1" customWidth="1"/>
    <col min="13" max="13" width="15" bestFit="1" customWidth="1"/>
    <col min="15" max="15" width="15" bestFit="1" customWidth="1"/>
  </cols>
  <sheetData>
    <row r="2" spans="2:11" ht="18.75" x14ac:dyDescent="0.3">
      <c r="B2" s="80" t="s">
        <v>17</v>
      </c>
      <c r="C2" s="80"/>
      <c r="D2" s="80"/>
      <c r="E2" s="80"/>
      <c r="F2" s="80"/>
      <c r="G2" s="80"/>
      <c r="H2" s="80"/>
      <c r="I2" s="80"/>
      <c r="J2" s="80"/>
    </row>
    <row r="3" spans="2:11" ht="18.75" x14ac:dyDescent="0.3">
      <c r="B3" s="80" t="s">
        <v>68</v>
      </c>
      <c r="C3" s="80"/>
      <c r="D3" s="80"/>
      <c r="E3" s="80"/>
      <c r="F3" s="80"/>
      <c r="G3" s="80"/>
      <c r="H3" s="80"/>
      <c r="I3" s="80"/>
      <c r="J3" s="80"/>
    </row>
    <row r="4" spans="2:11" ht="18.75" x14ac:dyDescent="0.3">
      <c r="B4" s="4"/>
      <c r="C4" s="4"/>
      <c r="D4" s="4"/>
      <c r="E4" s="4"/>
      <c r="F4" s="4"/>
      <c r="G4" s="4"/>
      <c r="H4" s="4"/>
      <c r="I4" s="4"/>
      <c r="J4" s="4"/>
    </row>
    <row r="5" spans="2:11" ht="19.5" thickBot="1" x14ac:dyDescent="0.35">
      <c r="B5" s="4"/>
      <c r="C5" s="4"/>
      <c r="D5" s="4"/>
      <c r="E5" s="4"/>
      <c r="F5" s="4"/>
      <c r="G5" s="4"/>
      <c r="H5" s="4"/>
      <c r="I5" s="4"/>
      <c r="J5" s="4"/>
    </row>
    <row r="6" spans="2:11" ht="32.25" thickBot="1" x14ac:dyDescent="0.3">
      <c r="B6" s="5" t="s">
        <v>7</v>
      </c>
      <c r="C6" s="6" t="s">
        <v>8</v>
      </c>
      <c r="D6" s="7" t="s">
        <v>9</v>
      </c>
      <c r="E6" s="7" t="s">
        <v>20</v>
      </c>
      <c r="F6" s="7" t="s">
        <v>10</v>
      </c>
      <c r="G6" s="6" t="s">
        <v>11</v>
      </c>
      <c r="H6" s="6" t="s">
        <v>12</v>
      </c>
      <c r="I6" s="6" t="s">
        <v>13</v>
      </c>
      <c r="J6" s="8" t="s">
        <v>14</v>
      </c>
    </row>
    <row r="7" spans="2:11" ht="38.25" customHeight="1" x14ac:dyDescent="0.25">
      <c r="B7" s="38" t="s">
        <v>28</v>
      </c>
      <c r="C7" s="39">
        <v>45145</v>
      </c>
      <c r="D7" s="84" t="s">
        <v>29</v>
      </c>
      <c r="E7" s="86" t="s">
        <v>30</v>
      </c>
      <c r="F7" s="88">
        <v>412528</v>
      </c>
      <c r="G7" s="40">
        <v>82505.600000000006</v>
      </c>
      <c r="H7" s="88">
        <f>+F7-SUM(G7:G8)</f>
        <v>82505.599999999977</v>
      </c>
      <c r="I7" s="90"/>
      <c r="J7" s="82" t="s">
        <v>0</v>
      </c>
      <c r="K7" s="16"/>
    </row>
    <row r="8" spans="2:11" ht="38.25" customHeight="1" thickBot="1" x14ac:dyDescent="0.3">
      <c r="B8" s="41" t="s">
        <v>34</v>
      </c>
      <c r="C8" s="42">
        <v>45189</v>
      </c>
      <c r="D8" s="85"/>
      <c r="E8" s="87"/>
      <c r="F8" s="89"/>
      <c r="G8" s="43">
        <v>247516.79999999999</v>
      </c>
      <c r="H8" s="89"/>
      <c r="I8" s="91"/>
      <c r="J8" s="83"/>
      <c r="K8" s="16"/>
    </row>
    <row r="9" spans="2:11" ht="55.5" customHeight="1" thickBot="1" x14ac:dyDescent="0.3">
      <c r="B9" s="52" t="s">
        <v>44</v>
      </c>
      <c r="C9" s="21">
        <v>45189</v>
      </c>
      <c r="D9" s="18" t="s">
        <v>26</v>
      </c>
      <c r="E9" s="20" t="s">
        <v>27</v>
      </c>
      <c r="F9" s="19">
        <v>9000</v>
      </c>
      <c r="G9" s="22">
        <v>9000</v>
      </c>
      <c r="H9" s="19">
        <f>+F9-G9</f>
        <v>0</v>
      </c>
      <c r="I9" s="17"/>
      <c r="J9" s="48" t="s">
        <v>24</v>
      </c>
      <c r="K9" s="16"/>
    </row>
    <row r="10" spans="2:11" ht="48" customHeight="1" x14ac:dyDescent="0.25">
      <c r="B10" s="92" t="s">
        <v>45</v>
      </c>
      <c r="C10" s="94">
        <v>45215</v>
      </c>
      <c r="D10" s="71" t="s">
        <v>31</v>
      </c>
      <c r="E10" s="97" t="s">
        <v>32</v>
      </c>
      <c r="F10" s="75">
        <v>984000</v>
      </c>
      <c r="G10" s="118">
        <v>343887.4</v>
      </c>
      <c r="H10" s="75">
        <f>+F10-G10</f>
        <v>640112.6</v>
      </c>
      <c r="I10" s="77"/>
      <c r="J10" s="121" t="s">
        <v>0</v>
      </c>
      <c r="K10" s="16"/>
    </row>
    <row r="11" spans="2:11" ht="15.75" thickBot="1" x14ac:dyDescent="0.3">
      <c r="B11" s="93"/>
      <c r="C11" s="95"/>
      <c r="D11" s="96"/>
      <c r="E11" s="98"/>
      <c r="F11" s="99"/>
      <c r="G11" s="119"/>
      <c r="H11" s="99"/>
      <c r="I11" s="120"/>
      <c r="J11" s="122"/>
      <c r="K11" s="16"/>
    </row>
    <row r="12" spans="2:11" ht="33.75" customHeight="1" x14ac:dyDescent="0.25">
      <c r="B12" s="38" t="s">
        <v>55</v>
      </c>
      <c r="C12" s="39">
        <v>45244</v>
      </c>
      <c r="D12" s="71" t="s">
        <v>36</v>
      </c>
      <c r="E12" s="73" t="s">
        <v>33</v>
      </c>
      <c r="F12" s="75">
        <v>1265000</v>
      </c>
      <c r="G12" s="40">
        <v>253000</v>
      </c>
      <c r="H12" s="75">
        <f>+F12-SUM(G12:G13)</f>
        <v>1012000</v>
      </c>
      <c r="I12" s="77"/>
      <c r="J12" s="121" t="s">
        <v>0</v>
      </c>
      <c r="K12" s="16"/>
    </row>
    <row r="13" spans="2:11" ht="16.5" thickBot="1" x14ac:dyDescent="0.3">
      <c r="B13" s="41"/>
      <c r="C13" s="42"/>
      <c r="D13" s="72"/>
      <c r="E13" s="74"/>
      <c r="F13" s="76"/>
      <c r="G13" s="43"/>
      <c r="H13" s="76"/>
      <c r="I13" s="78"/>
      <c r="J13" s="117"/>
      <c r="K13" s="16"/>
    </row>
    <row r="14" spans="2:11" ht="15.75" x14ac:dyDescent="0.25">
      <c r="B14" s="68" t="s">
        <v>49</v>
      </c>
      <c r="C14" s="69">
        <v>45169</v>
      </c>
      <c r="D14" s="105" t="s">
        <v>47</v>
      </c>
      <c r="E14" s="106" t="s">
        <v>48</v>
      </c>
      <c r="F14" s="108">
        <v>354000</v>
      </c>
      <c r="G14" s="70">
        <v>29500</v>
      </c>
      <c r="H14" s="108">
        <f>+F14-SUM(G14:G15)</f>
        <v>295000</v>
      </c>
      <c r="I14" s="115"/>
      <c r="J14" s="116" t="s">
        <v>0</v>
      </c>
      <c r="K14" s="16"/>
    </row>
    <row r="15" spans="2:11" ht="16.5" thickBot="1" x14ac:dyDescent="0.3">
      <c r="B15" s="41" t="s">
        <v>50</v>
      </c>
      <c r="C15" s="42">
        <v>45201</v>
      </c>
      <c r="D15" s="72"/>
      <c r="E15" s="107"/>
      <c r="F15" s="76"/>
      <c r="G15" s="43">
        <v>29500</v>
      </c>
      <c r="H15" s="76"/>
      <c r="I15" s="78"/>
      <c r="J15" s="117"/>
      <c r="K15" s="16"/>
    </row>
    <row r="16" spans="2:11" ht="48" customHeight="1" x14ac:dyDescent="0.25">
      <c r="B16" s="109" t="s">
        <v>46</v>
      </c>
      <c r="C16" s="111">
        <v>45252</v>
      </c>
      <c r="D16" s="113" t="s">
        <v>42</v>
      </c>
      <c r="E16" s="114" t="s">
        <v>43</v>
      </c>
      <c r="F16" s="102">
        <v>399500</v>
      </c>
      <c r="G16" s="100">
        <v>36839.599999999999</v>
      </c>
      <c r="H16" s="102">
        <f>+F16-G16</f>
        <v>362660.4</v>
      </c>
      <c r="I16" s="103"/>
      <c r="J16" s="104" t="s">
        <v>0</v>
      </c>
      <c r="K16" s="16"/>
    </row>
    <row r="17" spans="2:13" ht="15.75" thickBot="1" x14ac:dyDescent="0.3">
      <c r="B17" s="110"/>
      <c r="C17" s="112"/>
      <c r="D17" s="85"/>
      <c r="E17" s="87"/>
      <c r="F17" s="89"/>
      <c r="G17" s="101"/>
      <c r="H17" s="89"/>
      <c r="I17" s="91"/>
      <c r="J17" s="83"/>
      <c r="K17" s="16"/>
    </row>
    <row r="18" spans="2:13" ht="79.5" thickBot="1" x14ac:dyDescent="0.3">
      <c r="B18" s="23" t="s">
        <v>40</v>
      </c>
      <c r="C18" s="24">
        <v>45212</v>
      </c>
      <c r="D18" s="25" t="s">
        <v>25</v>
      </c>
      <c r="E18" s="26" t="s">
        <v>38</v>
      </c>
      <c r="F18" s="27"/>
      <c r="G18" s="28"/>
      <c r="H18" s="27">
        <f>+F18-G18</f>
        <v>0</v>
      </c>
      <c r="I18" s="29"/>
      <c r="J18" s="30" t="s">
        <v>0</v>
      </c>
      <c r="K18" s="16"/>
    </row>
    <row r="19" spans="2:13" ht="63.75" thickBot="1" x14ac:dyDescent="0.3">
      <c r="B19" s="23" t="s">
        <v>40</v>
      </c>
      <c r="C19" s="24">
        <v>45218</v>
      </c>
      <c r="D19" s="25" t="s">
        <v>25</v>
      </c>
      <c r="E19" s="26" t="s">
        <v>39</v>
      </c>
      <c r="F19" s="27"/>
      <c r="G19" s="28"/>
      <c r="H19" s="27"/>
      <c r="I19" s="29"/>
      <c r="J19" s="30" t="s">
        <v>0</v>
      </c>
      <c r="K19" s="16"/>
    </row>
    <row r="20" spans="2:13" ht="63.75" thickBot="1" x14ac:dyDescent="0.3">
      <c r="B20" s="45" t="s">
        <v>40</v>
      </c>
      <c r="C20" s="21">
        <v>45218</v>
      </c>
      <c r="D20" s="18" t="s">
        <v>25</v>
      </c>
      <c r="E20" s="20" t="s">
        <v>37</v>
      </c>
      <c r="F20" s="19"/>
      <c r="G20" s="22"/>
      <c r="H20" s="19"/>
      <c r="I20" s="57"/>
      <c r="J20" s="58" t="s">
        <v>0</v>
      </c>
      <c r="K20" s="16"/>
    </row>
    <row r="21" spans="2:13" ht="32.25" thickBot="1" x14ac:dyDescent="0.3">
      <c r="B21" s="47" t="s">
        <v>40</v>
      </c>
      <c r="C21" s="56">
        <v>45232</v>
      </c>
      <c r="D21" s="25" t="s">
        <v>51</v>
      </c>
      <c r="E21" s="26" t="s">
        <v>52</v>
      </c>
      <c r="F21" s="27">
        <v>59000</v>
      </c>
      <c r="G21" s="28"/>
      <c r="H21" s="27">
        <f t="shared" ref="H21:H27" si="0">+F21-G21</f>
        <v>59000</v>
      </c>
      <c r="I21" s="29"/>
      <c r="J21" s="30" t="s">
        <v>0</v>
      </c>
      <c r="K21" s="16"/>
    </row>
    <row r="22" spans="2:13" ht="32.25" thickBot="1" x14ac:dyDescent="0.3">
      <c r="B22" s="59" t="s">
        <v>55</v>
      </c>
      <c r="C22" s="60">
        <v>45244</v>
      </c>
      <c r="D22" s="33" t="s">
        <v>35</v>
      </c>
      <c r="E22" s="34" t="s">
        <v>56</v>
      </c>
      <c r="F22" s="31">
        <v>13528.06</v>
      </c>
      <c r="G22" s="35">
        <v>13528.06</v>
      </c>
      <c r="H22" s="31">
        <f t="shared" si="0"/>
        <v>0</v>
      </c>
      <c r="I22" s="36"/>
      <c r="J22" s="48" t="s">
        <v>24</v>
      </c>
      <c r="K22" s="16"/>
    </row>
    <row r="23" spans="2:13" ht="48" thickBot="1" x14ac:dyDescent="0.3">
      <c r="B23" s="61" t="s">
        <v>40</v>
      </c>
      <c r="C23" s="54">
        <v>45233</v>
      </c>
      <c r="D23" s="50" t="s">
        <v>53</v>
      </c>
      <c r="E23" s="55" t="s">
        <v>54</v>
      </c>
      <c r="F23" s="49">
        <v>18800.939999999999</v>
      </c>
      <c r="G23" s="62"/>
      <c r="H23" s="49">
        <f t="shared" si="0"/>
        <v>18800.939999999999</v>
      </c>
      <c r="I23" s="51"/>
      <c r="J23" s="44" t="s">
        <v>0</v>
      </c>
      <c r="K23" s="16"/>
    </row>
    <row r="24" spans="2:13" ht="32.25" thickBot="1" x14ac:dyDescent="0.3">
      <c r="B24" s="61" t="s">
        <v>40</v>
      </c>
      <c r="C24" s="54"/>
      <c r="D24" s="50" t="s">
        <v>64</v>
      </c>
      <c r="E24" s="55" t="s">
        <v>65</v>
      </c>
      <c r="F24" s="49">
        <v>278000</v>
      </c>
      <c r="G24" s="62"/>
      <c r="H24" s="49">
        <f t="shared" si="0"/>
        <v>278000</v>
      </c>
      <c r="I24" s="51"/>
      <c r="J24" s="44" t="s">
        <v>0</v>
      </c>
      <c r="K24" s="16"/>
    </row>
    <row r="25" spans="2:13" ht="32.25" thickBot="1" x14ac:dyDescent="0.3">
      <c r="B25" s="45" t="s">
        <v>57</v>
      </c>
      <c r="C25" s="54">
        <v>45252</v>
      </c>
      <c r="D25" s="50" t="s">
        <v>58</v>
      </c>
      <c r="E25" s="55" t="s">
        <v>59</v>
      </c>
      <c r="F25" s="49">
        <v>355999.99</v>
      </c>
      <c r="G25" s="62">
        <f>+F25</f>
        <v>355999.99</v>
      </c>
      <c r="H25" s="49">
        <f t="shared" si="0"/>
        <v>0</v>
      </c>
      <c r="I25" s="51"/>
      <c r="J25" s="44" t="s">
        <v>24</v>
      </c>
      <c r="K25" s="16"/>
    </row>
    <row r="26" spans="2:13" ht="48" thickBot="1" x14ac:dyDescent="0.3">
      <c r="B26" s="23" t="s">
        <v>66</v>
      </c>
      <c r="C26" s="24">
        <v>45246</v>
      </c>
      <c r="D26" s="25" t="s">
        <v>61</v>
      </c>
      <c r="E26" s="26" t="s">
        <v>60</v>
      </c>
      <c r="F26" s="27">
        <v>8004</v>
      </c>
      <c r="G26" s="28">
        <f>+F26</f>
        <v>8004</v>
      </c>
      <c r="H26" s="27">
        <f t="shared" si="0"/>
        <v>0</v>
      </c>
      <c r="I26" s="29"/>
      <c r="J26" s="30" t="s">
        <v>24</v>
      </c>
      <c r="K26" s="16"/>
    </row>
    <row r="27" spans="2:13" ht="32.25" thickBot="1" x14ac:dyDescent="0.3">
      <c r="B27" s="32" t="s">
        <v>67</v>
      </c>
      <c r="C27" s="53">
        <v>45259</v>
      </c>
      <c r="D27" s="33" t="s">
        <v>62</v>
      </c>
      <c r="E27" s="34" t="s">
        <v>63</v>
      </c>
      <c r="F27" s="31">
        <v>12176.84</v>
      </c>
      <c r="G27" s="35">
        <f>+F27</f>
        <v>12176.84</v>
      </c>
      <c r="H27" s="31">
        <f t="shared" si="0"/>
        <v>0</v>
      </c>
      <c r="I27" s="36"/>
      <c r="J27" s="37" t="s">
        <v>24</v>
      </c>
      <c r="K27" s="16"/>
    </row>
    <row r="28" spans="2:13" ht="19.5" thickBot="1" x14ac:dyDescent="0.35">
      <c r="B28" s="63"/>
      <c r="C28" s="64"/>
      <c r="D28" s="64" t="s">
        <v>1</v>
      </c>
      <c r="E28" s="64"/>
      <c r="F28" s="65">
        <f>+SUM(F7:F27)</f>
        <v>4169537.83</v>
      </c>
      <c r="G28" s="65">
        <f t="shared" ref="G28:H28" si="1">+SUM(G7:G27)</f>
        <v>1421458.2900000003</v>
      </c>
      <c r="H28" s="65">
        <f t="shared" si="1"/>
        <v>2748079.54</v>
      </c>
      <c r="I28" s="66"/>
      <c r="J28" s="67"/>
      <c r="M28" s="15"/>
    </row>
    <row r="29" spans="2:13" s="10" customFormat="1" x14ac:dyDescent="0.25">
      <c r="F29" s="12">
        <f ca="1">F28-SUM(F7:F327)</f>
        <v>0</v>
      </c>
      <c r="G29" s="12">
        <f>G28-SUM(G7:G27)</f>
        <v>0</v>
      </c>
      <c r="H29" s="12">
        <f>H28-SUM(H7:H27)</f>
        <v>0</v>
      </c>
      <c r="I29" s="11"/>
      <c r="K29" s="12"/>
      <c r="M29" s="11"/>
    </row>
    <row r="30" spans="2:13" s="10" customFormat="1" x14ac:dyDescent="0.25">
      <c r="F30" s="12"/>
      <c r="G30" s="12"/>
      <c r="H30" s="12"/>
      <c r="I30" s="11"/>
      <c r="K30" s="12"/>
    </row>
    <row r="31" spans="2:13" x14ac:dyDescent="0.25">
      <c r="B31" s="1"/>
      <c r="D31" s="3" t="s">
        <v>2</v>
      </c>
      <c r="E31" s="1"/>
      <c r="H31" s="81" t="s">
        <v>18</v>
      </c>
      <c r="I31" s="81"/>
      <c r="L31" s="15"/>
    </row>
    <row r="32" spans="2:13" s="10" customFormat="1" x14ac:dyDescent="0.25">
      <c r="G32" s="13"/>
      <c r="H32" s="13"/>
      <c r="K32" s="12"/>
    </row>
    <row r="33" spans="2:9" x14ac:dyDescent="0.25">
      <c r="B33" s="1"/>
      <c r="D33" s="1" t="s">
        <v>4</v>
      </c>
      <c r="E33" s="1"/>
      <c r="F33" s="1"/>
      <c r="G33" s="1"/>
      <c r="H33" s="79" t="s">
        <v>15</v>
      </c>
      <c r="I33" s="79"/>
    </row>
    <row r="34" spans="2:9" x14ac:dyDescent="0.25">
      <c r="B34" s="1"/>
      <c r="D34" s="3" t="s">
        <v>5</v>
      </c>
      <c r="E34" s="3"/>
      <c r="F34" s="3"/>
      <c r="G34" s="3"/>
      <c r="H34" s="81" t="s">
        <v>22</v>
      </c>
      <c r="I34" s="81"/>
    </row>
    <row r="35" spans="2:9" x14ac:dyDescent="0.25">
      <c r="B35" s="1"/>
      <c r="D35" s="1" t="s">
        <v>6</v>
      </c>
      <c r="E35" s="81" t="s">
        <v>3</v>
      </c>
      <c r="F35" s="81"/>
      <c r="G35" s="81"/>
      <c r="H35" s="79" t="s">
        <v>16</v>
      </c>
      <c r="I35" s="79"/>
    </row>
    <row r="36" spans="2:9" ht="15.75" thickBot="1" x14ac:dyDescent="0.3"/>
    <row r="37" spans="2:9" ht="16.5" thickBot="1" x14ac:dyDescent="0.3">
      <c r="B37" s="47" t="s">
        <v>40</v>
      </c>
      <c r="C37" s="2" t="s">
        <v>41</v>
      </c>
      <c r="E37" s="79" t="s">
        <v>23</v>
      </c>
      <c r="F37" s="79"/>
      <c r="G37" s="79"/>
    </row>
    <row r="38" spans="2:9" ht="15.75" x14ac:dyDescent="0.25">
      <c r="C38" s="46"/>
      <c r="E38" s="81" t="s">
        <v>21</v>
      </c>
      <c r="F38" s="81"/>
      <c r="G38" s="81"/>
    </row>
    <row r="39" spans="2:9" x14ac:dyDescent="0.25">
      <c r="E39" s="79" t="s">
        <v>19</v>
      </c>
      <c r="F39" s="79"/>
      <c r="G39" s="79"/>
    </row>
    <row r="50" spans="4:4" x14ac:dyDescent="0.25">
      <c r="D50" s="14"/>
    </row>
  </sheetData>
  <mergeCells count="46">
    <mergeCell ref="G10:G11"/>
    <mergeCell ref="H10:H11"/>
    <mergeCell ref="I10:I11"/>
    <mergeCell ref="J10:J11"/>
    <mergeCell ref="J12:J1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H14:H15"/>
    <mergeCell ref="I14:I15"/>
    <mergeCell ref="J14:J15"/>
    <mergeCell ref="B10:B11"/>
    <mergeCell ref="C10:C11"/>
    <mergeCell ref="D10:D11"/>
    <mergeCell ref="E10:E11"/>
    <mergeCell ref="F10:F11"/>
    <mergeCell ref="E39:G39"/>
    <mergeCell ref="B2:J2"/>
    <mergeCell ref="E35:G35"/>
    <mergeCell ref="E38:G38"/>
    <mergeCell ref="H31:I31"/>
    <mergeCell ref="H33:I33"/>
    <mergeCell ref="H34:I34"/>
    <mergeCell ref="H35:I35"/>
    <mergeCell ref="B3:J3"/>
    <mergeCell ref="E37:G37"/>
    <mergeCell ref="J7:J8"/>
    <mergeCell ref="D7:D8"/>
    <mergeCell ref="E7:E8"/>
    <mergeCell ref="F7:F8"/>
    <mergeCell ref="H7:H8"/>
    <mergeCell ref="I7:I8"/>
    <mergeCell ref="D12:D13"/>
    <mergeCell ref="E12:E13"/>
    <mergeCell ref="F12:F13"/>
    <mergeCell ref="H12:H13"/>
    <mergeCell ref="I12:I13"/>
  </mergeCells>
  <phoneticPr fontId="8" type="noConversion"/>
  <printOptions horizontalCentered="1"/>
  <pageMargins left="0.70866141732283472" right="0.70866141732283472" top="7.874015748031496E-2" bottom="0.19685039370078741" header="0.31496062992125984" footer="0.31496062992125984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customXml/itemProps3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De los Santos</cp:lastModifiedBy>
  <cp:lastPrinted>2023-12-12T19:53:14Z</cp:lastPrinted>
  <dcterms:created xsi:type="dcterms:W3CDTF">2021-12-03T13:19:11Z</dcterms:created>
  <dcterms:modified xsi:type="dcterms:W3CDTF">2023-12-12T19:57:03Z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