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Y CONTRATACIONES\DOCUMENTOS PARA TRANSPARENCIA\AÑO 2023\"/>
    </mc:Choice>
  </mc:AlternateContent>
  <xr:revisionPtr revIDLastSave="0" documentId="13_ncr:1_{07E532A5-6527-4F0C-97DE-924DBA54BDBB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definedNames>
    <definedName name="_Hlk8305286" localSheetId="0">Hoja1!$D$62</definedName>
    <definedName name="_xlnm.Print_Area" localSheetId="0">Hoja1!$B$6:$J$51</definedName>
    <definedName name="incBuyerDossierDetaillnkRequestName" localSheetId="0">Hoja1!#REF!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G29" i="1" l="1"/>
  <c r="G40" i="1"/>
  <c r="G41" i="1" s="1"/>
  <c r="F40" i="1"/>
  <c r="G39" i="1"/>
  <c r="H39" i="1" s="1"/>
  <c r="H21" i="1"/>
  <c r="H9" i="1"/>
  <c r="H13" i="1"/>
  <c r="H25" i="1"/>
  <c r="G28" i="1"/>
  <c r="H28" i="1" s="1"/>
  <c r="G38" i="1"/>
  <c r="H38" i="1" s="1"/>
  <c r="G37" i="1"/>
  <c r="H37" i="1" s="1"/>
  <c r="G36" i="1"/>
  <c r="H36" i="1"/>
  <c r="G35" i="1"/>
  <c r="H35" i="1" s="1"/>
  <c r="G34" i="1"/>
  <c r="H34" i="1" s="1"/>
  <c r="G33" i="1"/>
  <c r="H33" i="1" s="1"/>
  <c r="G32" i="1"/>
  <c r="H32" i="1" s="1"/>
  <c r="H31" i="1"/>
  <c r="H16" i="1"/>
  <c r="H30" i="1"/>
  <c r="H29" i="1"/>
  <c r="H24" i="1"/>
  <c r="H40" i="1" s="1"/>
  <c r="H7" i="1"/>
  <c r="H41" i="1" l="1"/>
  <c r="F41" i="1"/>
</calcChain>
</file>

<file path=xl/sharedStrings.xml><?xml version="1.0" encoding="utf-8"?>
<sst xmlns="http://schemas.openxmlformats.org/spreadsheetml/2006/main" count="119" uniqueCount="98">
  <si>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</si>
  <si>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</si>
  <si>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</si>
  <si>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</si>
  <si>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</si>
  <si>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</si>
  <si>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</si>
  <si>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</si>
  <si>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</si>
  <si>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</si>
  <si>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</si>
  <si>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</si>
  <si>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</si>
  <si>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</si>
  <si>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</si>
  <si>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</si>
  <si>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</si>
  <si>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</si>
  <si>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</si>
  <si>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</si>
  <si>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Concepto</t>
  </si>
  <si>
    <t>Dra. Ana María Barcelo Larrocca</t>
  </si>
  <si>
    <t>Lic. Mayra Martínez Romero</t>
  </si>
  <si>
    <t>_________________________________________</t>
  </si>
  <si>
    <t>COMPLETO</t>
  </si>
  <si>
    <t>B15000000001</t>
  </si>
  <si>
    <t>Honny de la Rosa Medina</t>
  </si>
  <si>
    <t>Confección de uniformes a la medida para el personal de la institución.</t>
  </si>
  <si>
    <t>Auto Servicio Automotriz Inteligente RD, Auto Sai RD SRL</t>
  </si>
  <si>
    <t>Contrato de Mantenimiento y reparación de vehículos de nuestra institución.</t>
  </si>
  <si>
    <t>Compra de Tickets de combustible para ser utilizados en las operaciones de nuestra institución.</t>
  </si>
  <si>
    <t>B15000000002</t>
  </si>
  <si>
    <t>Messi, SRL</t>
  </si>
  <si>
    <t>Totalenergies Marketing Dominicana</t>
  </si>
  <si>
    <t>Reestructuración Eléctrica con sistema de electricidad emergente, construcción de cisterna, baño exterior y renovación de cocina de nuestra institución.</t>
  </si>
  <si>
    <t>Contrato para la Gestión del proyecto: "Actualización para la Innovación Tecnológica y Competitividad del Sector Agroexportador de la República Dominicana", coordinado por el CONIAF</t>
  </si>
  <si>
    <t>Compra de Aires Acondicionados para uso de nuestra institución en consonancia con el Decreto 158-23 sobre Gestión y Ahorro energético.</t>
  </si>
  <si>
    <t>N/D (*)</t>
  </si>
  <si>
    <t>Maria Isabel de Farías, Servicios de Catering, SRL</t>
  </si>
  <si>
    <t>Contrato de Servicio de Catering para actividades de nuestra institucion en el Distrito Nacional</t>
  </si>
  <si>
    <t>B1500001048</t>
  </si>
  <si>
    <t>B1500000625</t>
  </si>
  <si>
    <t>Resolución Técnica Aldaso, EIRL</t>
  </si>
  <si>
    <t>Contrato de Mantenimiento de edificio</t>
  </si>
  <si>
    <t>B1500000047</t>
  </si>
  <si>
    <t>B1500000053</t>
  </si>
  <si>
    <t>Residuos Clasificados Diversos RESICLA, SRL</t>
  </si>
  <si>
    <t>Servicio de inceración de documentos descartados de nuestra institución.</t>
  </si>
  <si>
    <t>Ofimatica Domincana RYL, SRL</t>
  </si>
  <si>
    <t>Compra de herramientas para ser utilizado en el vehículo tipo Furgoneta Chevrolet CMV de nuestra institución.</t>
  </si>
  <si>
    <t>B1500000295</t>
  </si>
  <si>
    <t>Centroxpert STE, SRL</t>
  </si>
  <si>
    <t>Pondview, SRL</t>
  </si>
  <si>
    <t>Compra de Licencia de Office 365 Enterprise E3 para uso de nuestra institución.</t>
  </si>
  <si>
    <t>B1500000397</t>
  </si>
  <si>
    <t>B1500228221</t>
  </si>
  <si>
    <t>B1500000078</t>
  </si>
  <si>
    <t>B1500000023</t>
  </si>
  <si>
    <t>B1500003857</t>
  </si>
  <si>
    <t>Universidad APEC</t>
  </si>
  <si>
    <t>Cruso de Ingles trimestre enero-marzo a varios empleados de este consejo.</t>
  </si>
  <si>
    <t>Truman Dominicana, SRL</t>
  </si>
  <si>
    <t>Compra de Toner y cartuchos para impresoras Xerox Versalink C7025 y B405</t>
  </si>
  <si>
    <t>B1500000024</t>
  </si>
  <si>
    <t>Compra de licencia de antivirus para Windows Server y para Endopoint</t>
  </si>
  <si>
    <t>Compra de puntos de acceso Wifi Mesh para mejorar la conexión de este consejo.</t>
  </si>
  <si>
    <t>B1500005467</t>
  </si>
  <si>
    <t>Offitek, SRL</t>
  </si>
  <si>
    <t>Compra de agendas 2024</t>
  </si>
  <si>
    <t>B1500000696</t>
  </si>
  <si>
    <t>FL Betances &amp; Asociados</t>
  </si>
  <si>
    <t>Servicio técnico por cambio de pieza (bisagra)  para laptop Dell Latitude I5</t>
  </si>
  <si>
    <t>B1500000352</t>
  </si>
  <si>
    <t>Grupo Albah Suplidores Institucionales</t>
  </si>
  <si>
    <t>Compra de material de limpieza y cocina</t>
  </si>
  <si>
    <t>B1500000311</t>
  </si>
  <si>
    <t>Compra de material gastable de oficina</t>
  </si>
  <si>
    <t>B1500000390</t>
  </si>
  <si>
    <t>B1500000733</t>
  </si>
  <si>
    <t>B1500001652</t>
  </si>
  <si>
    <t>Refriclima HF, SRL</t>
  </si>
  <si>
    <t>Actualidades VD, SRL</t>
  </si>
  <si>
    <t>B1500246662</t>
  </si>
  <si>
    <t>B1500001124</t>
  </si>
  <si>
    <t>B1500001163</t>
  </si>
  <si>
    <t>B1500000068</t>
  </si>
  <si>
    <t>B1500000085</t>
  </si>
  <si>
    <t>B1500000628</t>
  </si>
  <si>
    <t>B1500000627</t>
  </si>
  <si>
    <t>B1500002691</t>
  </si>
  <si>
    <t>Compra de toner para impresoras HP Laser 107W y HP Laserjet PRO M283</t>
  </si>
  <si>
    <t>B1500000063</t>
  </si>
  <si>
    <t>Athrivel, SRL</t>
  </si>
  <si>
    <t>ESTADO DE CUENTA DE SUPLIDORES AL 30 DE DICIEMBRE 2023</t>
  </si>
  <si>
    <t>B1500000001</t>
  </si>
  <si>
    <t>B1500000002</t>
  </si>
  <si>
    <t>Premium Business Service, SRL</t>
  </si>
  <si>
    <t>En espera de Registro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</si>
</sst>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3" fontId="0" fillId="0" borderId="0" xfId="1" applyFont="1"/>
    <xf numFmtId="0" fontId="9" fillId="0" borderId="0" xfId="0" applyFont="1"/>
    <xf numFmtId="44" fontId="9" fillId="0" borderId="0" xfId="0" applyNumberFormat="1" applyFont="1"/>
    <xf numFmtId="43" fontId="9" fillId="0" borderId="0" xfId="1" applyFont="1"/>
    <xf numFmtId="44" fontId="9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44" fontId="0" fillId="0" borderId="0" xfId="0" applyNumberFormat="1"/>
    <xf numFmtId="43" fontId="0" fillId="0" borderId="0" xfId="1" applyFont="1" applyFill="1"/>
    <xf numFmtId="43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44" fontId="4" fillId="0" borderId="9" xfId="2" applyFont="1" applyFill="1" applyBorder="1" applyAlignment="1">
      <alignment horizontal="center" vertical="center"/>
    </xf>
    <xf numFmtId="44" fontId="4" fillId="0" borderId="9" xfId="2" applyFont="1" applyFill="1" applyBorder="1" applyAlignment="1">
      <alignment horizontal="right" vertical="center" wrapText="1"/>
    </xf>
    <xf numFmtId="43" fontId="4" fillId="0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4" fontId="4" fillId="0" borderId="7" xfId="2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44" fontId="4" fillId="0" borderId="7" xfId="2" applyFont="1" applyFill="1" applyBorder="1" applyAlignment="1">
      <alignment horizontal="right" vertical="center" wrapText="1"/>
    </xf>
    <xf numFmtId="43" fontId="4" fillId="0" borderId="7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4" fontId="4" fillId="0" borderId="14" xfId="2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11" fillId="0" borderId="0" xfId="0" applyFont="1"/>
    <xf numFmtId="0" fontId="3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4" fontId="4" fillId="0" borderId="4" xfId="2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14" fontId="3" fillId="0" borderId="19" xfId="0" applyNumberFormat="1" applyFont="1" applyBorder="1" applyAlignment="1">
      <alignment horizontal="center" vertical="center" wrapText="1"/>
    </xf>
    <xf numFmtId="43" fontId="4" fillId="0" borderId="16" xfId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4" fontId="5" fillId="2" borderId="7" xfId="2" applyFont="1" applyFill="1" applyBorder="1" applyAlignment="1">
      <alignment horizontal="left"/>
    </xf>
    <xf numFmtId="44" fontId="5" fillId="2" borderId="7" xfId="0" applyNumberFormat="1" applyFont="1" applyFill="1" applyBorder="1"/>
    <xf numFmtId="44" fontId="5" fillId="2" borderId="12" xfId="0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4" fontId="4" fillId="0" borderId="4" xfId="2" applyFont="1" applyFill="1" applyBorder="1" applyAlignment="1">
      <alignment horizontal="center" vertical="center"/>
    </xf>
    <xf numFmtId="44" fontId="4" fillId="0" borderId="7" xfId="2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4" fillId="0" borderId="23" xfId="2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4" fontId="4" fillId="0" borderId="23" xfId="2" applyFont="1" applyFill="1" applyBorder="1" applyAlignment="1">
      <alignment horizontal="center" vertical="center" wrapText="1"/>
    </xf>
    <xf numFmtId="44" fontId="4" fillId="0" borderId="23" xfId="2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44" fontId="4" fillId="0" borderId="14" xfId="2" applyFont="1" applyFill="1" applyBorder="1" applyAlignment="1">
      <alignment horizontal="center" vertical="center" wrapText="1"/>
    </xf>
    <xf numFmtId="44" fontId="4" fillId="0" borderId="22" xfId="2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742949</xdr:colOff>
      <xdr:row>1</xdr:row>
      <xdr:rowOff>28575</xdr:rowOff>
    </xdr:from>
    <xdr:to>
      <xdr:col>2</xdr:col>
      <xdr:colOff>757518</xdr:colOff>
      <xdr:row>3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B2:M62"/>
  <sheetViews>
    <sheetView tabSelected="1" zoomScale="80" zoomScaleNormal="80" workbookViewId="0">
      <selection activeCell="G40" sqref="G40:H40"/>
    </sheetView>
  </sheetViews>
  <sheetFormatPr baseColWidth="10" defaultRowHeight="15" x14ac:dyDescent="0.25"/>
  <cols>
    <col min="1" max="1" width="19.42578125" customWidth="1"/>
    <col min="2" max="2" width="16.5703125" customWidth="1"/>
    <col min="3" max="3" width="13.140625" customWidth="1"/>
    <col min="4" max="4" width="28.28515625" customWidth="1"/>
    <col min="5" max="5" width="43" customWidth="1"/>
    <col min="6" max="8" width="21" bestFit="1" customWidth="1"/>
    <col min="9" max="9" width="17.42578125" customWidth="1"/>
    <col min="10" max="10" width="21.140625" customWidth="1"/>
    <col min="11" max="11" width="14.140625" style="9" bestFit="1" customWidth="1"/>
    <col min="13" max="13" width="15" bestFit="1" customWidth="1"/>
    <col min="15" max="15" width="15" bestFit="1" customWidth="1"/>
  </cols>
  <sheetData>
    <row r="2" spans="2:11" ht="18.75" x14ac:dyDescent="0.3">
      <c r="B2" s="68" t="s">
        <v>17</v>
      </c>
      <c r="C2" s="68"/>
      <c r="D2" s="68"/>
      <c r="E2" s="68"/>
      <c r="F2" s="68"/>
      <c r="G2" s="68"/>
      <c r="H2" s="68"/>
      <c r="I2" s="68"/>
      <c r="J2" s="68"/>
    </row>
    <row r="3" spans="2:11" ht="18.75" x14ac:dyDescent="0.3">
      <c r="B3" s="68" t="s">
        <v>93</v>
      </c>
      <c r="C3" s="68"/>
      <c r="D3" s="68"/>
      <c r="E3" s="68"/>
      <c r="F3" s="68"/>
      <c r="G3" s="68"/>
      <c r="H3" s="68"/>
      <c r="I3" s="68"/>
      <c r="J3" s="68"/>
    </row>
    <row r="4" spans="2:11" ht="18.75" x14ac:dyDescent="0.3">
      <c r="B4" s="4"/>
      <c r="C4" s="4"/>
      <c r="D4" s="4"/>
      <c r="E4" s="4"/>
      <c r="F4" s="4"/>
      <c r="G4" s="4"/>
      <c r="H4" s="4"/>
      <c r="I4" s="4"/>
      <c r="J4" s="4"/>
    </row>
    <row r="5" spans="2:11" ht="19.5" thickBot="1" x14ac:dyDescent="0.35">
      <c r="B5" s="4"/>
      <c r="C5" s="4"/>
      <c r="D5" s="4"/>
      <c r="E5" s="4"/>
      <c r="F5" s="4"/>
      <c r="G5" s="4"/>
      <c r="H5" s="4"/>
      <c r="I5" s="4"/>
      <c r="J5" s="4"/>
    </row>
    <row r="6" spans="2:11" ht="32.25" thickBot="1" x14ac:dyDescent="0.3">
      <c r="B6" s="5" t="s">
        <v>7</v>
      </c>
      <c r="C6" s="6" t="s">
        <v>8</v>
      </c>
      <c r="D6" s="7" t="s">
        <v>9</v>
      </c>
      <c r="E6" s="7" t="s">
        <v>20</v>
      </c>
      <c r="F6" s="7" t="s">
        <v>10</v>
      </c>
      <c r="G6" s="6" t="s">
        <v>11</v>
      </c>
      <c r="H6" s="6" t="s">
        <v>12</v>
      </c>
      <c r="I6" s="6" t="s">
        <v>13</v>
      </c>
      <c r="J6" s="8" t="s">
        <v>14</v>
      </c>
    </row>
    <row r="7" spans="2:11" ht="38.25" customHeight="1" x14ac:dyDescent="0.25">
      <c r="B7" s="37" t="s">
        <v>25</v>
      </c>
      <c r="C7" s="38">
        <v>45145</v>
      </c>
      <c r="D7" s="72" t="s">
        <v>26</v>
      </c>
      <c r="E7" s="74" t="s">
        <v>27</v>
      </c>
      <c r="F7" s="76">
        <v>412528</v>
      </c>
      <c r="G7" s="39">
        <v>82505.600000000006</v>
      </c>
      <c r="H7" s="76">
        <f>+F7-SUM(G7:G8)</f>
        <v>82505.599999999977</v>
      </c>
      <c r="I7" s="78"/>
      <c r="J7" s="70" t="s">
        <v>0</v>
      </c>
      <c r="K7" s="16"/>
    </row>
    <row r="8" spans="2:11" ht="38.25" customHeight="1" thickBot="1" x14ac:dyDescent="0.3">
      <c r="B8" s="40" t="s">
        <v>31</v>
      </c>
      <c r="C8" s="41">
        <v>45189</v>
      </c>
      <c r="D8" s="73"/>
      <c r="E8" s="75"/>
      <c r="F8" s="77"/>
      <c r="G8" s="42">
        <v>247516.79999999999</v>
      </c>
      <c r="H8" s="77"/>
      <c r="I8" s="79"/>
      <c r="J8" s="71"/>
      <c r="K8" s="16"/>
    </row>
    <row r="9" spans="2:11" ht="48" customHeight="1" x14ac:dyDescent="0.25">
      <c r="B9" s="80" t="s">
        <v>40</v>
      </c>
      <c r="C9" s="81">
        <v>45215</v>
      </c>
      <c r="D9" s="72" t="s">
        <v>28</v>
      </c>
      <c r="E9" s="74" t="s">
        <v>29</v>
      </c>
      <c r="F9" s="76">
        <v>984000</v>
      </c>
      <c r="G9" s="87">
        <v>343887.4</v>
      </c>
      <c r="H9" s="76">
        <f>+F9-SUM(G9:G12)</f>
        <v>568191.6</v>
      </c>
      <c r="I9" s="78"/>
      <c r="J9" s="70" t="s">
        <v>0</v>
      </c>
      <c r="K9" s="16"/>
    </row>
    <row r="10" spans="2:11" ht="15" customHeight="1" x14ac:dyDescent="0.25">
      <c r="B10" s="101"/>
      <c r="C10" s="102"/>
      <c r="D10" s="85"/>
      <c r="E10" s="86"/>
      <c r="F10" s="82"/>
      <c r="G10" s="99"/>
      <c r="H10" s="82"/>
      <c r="I10" s="83"/>
      <c r="J10" s="84"/>
      <c r="K10" s="16"/>
    </row>
    <row r="11" spans="2:11" ht="15.75" x14ac:dyDescent="0.25">
      <c r="B11" s="89" t="s">
        <v>83</v>
      </c>
      <c r="C11" s="90">
        <v>45246</v>
      </c>
      <c r="D11" s="85"/>
      <c r="E11" s="86"/>
      <c r="F11" s="82"/>
      <c r="G11" s="100">
        <v>60663.8</v>
      </c>
      <c r="H11" s="82"/>
      <c r="I11" s="83"/>
      <c r="J11" s="84"/>
      <c r="K11" s="16"/>
    </row>
    <row r="12" spans="2:11" ht="16.5" thickBot="1" x14ac:dyDescent="0.3">
      <c r="B12" s="50" t="s">
        <v>84</v>
      </c>
      <c r="C12" s="21">
        <v>45261</v>
      </c>
      <c r="D12" s="73"/>
      <c r="E12" s="75"/>
      <c r="F12" s="77"/>
      <c r="G12" s="65">
        <v>11257.2</v>
      </c>
      <c r="H12" s="77"/>
      <c r="I12" s="79"/>
      <c r="J12" s="71"/>
      <c r="K12" s="16"/>
    </row>
    <row r="13" spans="2:11" ht="33.75" customHeight="1" x14ac:dyDescent="0.25">
      <c r="B13" s="37" t="s">
        <v>50</v>
      </c>
      <c r="C13" s="38">
        <v>45244</v>
      </c>
      <c r="D13" s="72" t="s">
        <v>33</v>
      </c>
      <c r="E13" s="93" t="s">
        <v>30</v>
      </c>
      <c r="F13" s="76">
        <v>1265000</v>
      </c>
      <c r="G13" s="39">
        <v>253000</v>
      </c>
      <c r="H13" s="76">
        <f>+F13-SUM(G13:G15)</f>
        <v>0</v>
      </c>
      <c r="I13" s="78"/>
      <c r="J13" s="70" t="s">
        <v>24</v>
      </c>
      <c r="K13" s="16"/>
    </row>
    <row r="14" spans="2:11" ht="15.75" x14ac:dyDescent="0.25">
      <c r="B14" s="89" t="s">
        <v>55</v>
      </c>
      <c r="C14" s="90">
        <v>45258</v>
      </c>
      <c r="D14" s="85"/>
      <c r="E14" s="94"/>
      <c r="F14" s="82"/>
      <c r="G14" s="88">
        <v>506000</v>
      </c>
      <c r="H14" s="82"/>
      <c r="I14" s="83"/>
      <c r="J14" s="84"/>
      <c r="K14" s="16"/>
    </row>
    <row r="15" spans="2:11" ht="16.5" thickBot="1" x14ac:dyDescent="0.3">
      <c r="B15" s="31" t="s">
        <v>82</v>
      </c>
      <c r="C15" s="51">
        <v>45279</v>
      </c>
      <c r="D15" s="73"/>
      <c r="E15" s="96"/>
      <c r="F15" s="77"/>
      <c r="G15" s="34">
        <v>506000</v>
      </c>
      <c r="H15" s="77"/>
      <c r="I15" s="79"/>
      <c r="J15" s="71"/>
      <c r="K15" s="16"/>
    </row>
    <row r="16" spans="2:11" ht="15.75" customHeight="1" x14ac:dyDescent="0.25">
      <c r="B16" s="37" t="s">
        <v>44</v>
      </c>
      <c r="C16" s="38">
        <v>45169</v>
      </c>
      <c r="D16" s="72" t="s">
        <v>42</v>
      </c>
      <c r="E16" s="74" t="s">
        <v>43</v>
      </c>
      <c r="F16" s="76">
        <v>354000</v>
      </c>
      <c r="G16" s="39">
        <v>29500</v>
      </c>
      <c r="H16" s="76">
        <f>+F16-SUM(G16:G20)</f>
        <v>206500</v>
      </c>
      <c r="I16" s="78"/>
      <c r="J16" s="70" t="s">
        <v>0</v>
      </c>
      <c r="K16" s="16"/>
    </row>
    <row r="17" spans="2:11" ht="15.75" x14ac:dyDescent="0.25">
      <c r="B17" s="89" t="s">
        <v>45</v>
      </c>
      <c r="C17" s="90">
        <v>45201</v>
      </c>
      <c r="D17" s="85"/>
      <c r="E17" s="86"/>
      <c r="F17" s="82"/>
      <c r="G17" s="88">
        <v>29500</v>
      </c>
      <c r="H17" s="82"/>
      <c r="I17" s="83"/>
      <c r="J17" s="84"/>
      <c r="K17" s="16"/>
    </row>
    <row r="18" spans="2:11" ht="15.75" x14ac:dyDescent="0.25">
      <c r="B18" s="89" t="s">
        <v>85</v>
      </c>
      <c r="C18" s="90">
        <v>45230</v>
      </c>
      <c r="D18" s="85"/>
      <c r="E18" s="86"/>
      <c r="F18" s="82"/>
      <c r="G18" s="22">
        <v>29500</v>
      </c>
      <c r="H18" s="82"/>
      <c r="I18" s="83"/>
      <c r="J18" s="84"/>
      <c r="K18" s="16"/>
    </row>
    <row r="19" spans="2:11" ht="15.75" x14ac:dyDescent="0.25">
      <c r="B19" s="89" t="s">
        <v>56</v>
      </c>
      <c r="C19" s="90">
        <v>45258</v>
      </c>
      <c r="D19" s="85"/>
      <c r="E19" s="86"/>
      <c r="F19" s="82"/>
      <c r="G19" s="22">
        <v>29500</v>
      </c>
      <c r="H19" s="82"/>
      <c r="I19" s="83"/>
      <c r="J19" s="84"/>
      <c r="K19" s="16"/>
    </row>
    <row r="20" spans="2:11" ht="16.5" thickBot="1" x14ac:dyDescent="0.3">
      <c r="B20" s="40" t="s">
        <v>86</v>
      </c>
      <c r="C20" s="41">
        <v>45272</v>
      </c>
      <c r="D20" s="73"/>
      <c r="E20" s="75"/>
      <c r="F20" s="77"/>
      <c r="G20" s="34">
        <v>29500</v>
      </c>
      <c r="H20" s="77"/>
      <c r="I20" s="79"/>
      <c r="J20" s="71"/>
      <c r="K20" s="16"/>
    </row>
    <row r="21" spans="2:11" ht="15.75" x14ac:dyDescent="0.25">
      <c r="B21" s="63" t="s">
        <v>41</v>
      </c>
      <c r="C21" s="64">
        <v>45252</v>
      </c>
      <c r="D21" s="85" t="s">
        <v>38</v>
      </c>
      <c r="E21" s="86" t="s">
        <v>39</v>
      </c>
      <c r="F21" s="82">
        <v>399500</v>
      </c>
      <c r="G21" s="104">
        <v>36839.599999999999</v>
      </c>
      <c r="H21" s="82">
        <f>+F21-SUM(G21:G23)</f>
        <v>323965.83999999997</v>
      </c>
      <c r="I21" s="83"/>
      <c r="J21" s="84" t="s">
        <v>0</v>
      </c>
      <c r="K21" s="16"/>
    </row>
    <row r="22" spans="2:11" ht="15.75" x14ac:dyDescent="0.25">
      <c r="B22" s="50" t="s">
        <v>88</v>
      </c>
      <c r="C22" s="21">
        <v>45261</v>
      </c>
      <c r="D22" s="85"/>
      <c r="E22" s="86"/>
      <c r="F22" s="82"/>
      <c r="G22" s="100">
        <v>26172.400000000001</v>
      </c>
      <c r="H22" s="82"/>
      <c r="I22" s="83"/>
      <c r="J22" s="84"/>
      <c r="K22" s="16"/>
    </row>
    <row r="23" spans="2:11" ht="15.75" customHeight="1" thickBot="1" x14ac:dyDescent="0.3">
      <c r="B23" s="31" t="s">
        <v>87</v>
      </c>
      <c r="C23" s="51">
        <v>45268</v>
      </c>
      <c r="D23" s="73"/>
      <c r="E23" s="75"/>
      <c r="F23" s="77"/>
      <c r="G23" s="103">
        <v>12522.16</v>
      </c>
      <c r="H23" s="77"/>
      <c r="I23" s="79"/>
      <c r="J23" s="71"/>
      <c r="K23" s="16"/>
    </row>
    <row r="24" spans="2:11" ht="79.5" thickBot="1" x14ac:dyDescent="0.3">
      <c r="B24" s="31" t="s">
        <v>91</v>
      </c>
      <c r="C24" s="51">
        <v>45288</v>
      </c>
      <c r="D24" s="32" t="s">
        <v>92</v>
      </c>
      <c r="E24" s="33" t="s">
        <v>35</v>
      </c>
      <c r="F24" s="30">
        <v>4000000</v>
      </c>
      <c r="G24" s="34">
        <v>800000</v>
      </c>
      <c r="H24" s="30">
        <f>+F24-G24</f>
        <v>3200000</v>
      </c>
      <c r="I24" s="35"/>
      <c r="J24" s="36" t="s">
        <v>0</v>
      </c>
      <c r="K24" s="16"/>
    </row>
    <row r="25" spans="2:11" ht="46.5" customHeight="1" x14ac:dyDescent="0.25">
      <c r="B25" s="37" t="s">
        <v>78</v>
      </c>
      <c r="C25" s="38">
        <v>45281</v>
      </c>
      <c r="D25" s="66" t="s">
        <v>80</v>
      </c>
      <c r="E25" s="93" t="s">
        <v>36</v>
      </c>
      <c r="F25" s="76">
        <v>763460</v>
      </c>
      <c r="G25" s="39">
        <v>560500</v>
      </c>
      <c r="H25" s="76">
        <f>+F25-SUM(G25:G26)</f>
        <v>0</v>
      </c>
      <c r="I25" s="78"/>
      <c r="J25" s="97" t="s">
        <v>24</v>
      </c>
      <c r="K25" s="16"/>
    </row>
    <row r="26" spans="2:11" ht="16.5" thickBot="1" x14ac:dyDescent="0.3">
      <c r="B26" s="31" t="s">
        <v>79</v>
      </c>
      <c r="C26" s="51">
        <v>45279</v>
      </c>
      <c r="D26" s="32" t="s">
        <v>81</v>
      </c>
      <c r="E26" s="96"/>
      <c r="F26" s="77"/>
      <c r="G26" s="34">
        <v>202960</v>
      </c>
      <c r="H26" s="77"/>
      <c r="I26" s="79"/>
      <c r="J26" s="98"/>
      <c r="K26" s="16"/>
    </row>
    <row r="27" spans="2:11" ht="63.75" thickBot="1" x14ac:dyDescent="0.3">
      <c r="B27" s="50" t="s">
        <v>37</v>
      </c>
      <c r="C27" s="21">
        <v>45218</v>
      </c>
      <c r="D27" s="18" t="s">
        <v>96</v>
      </c>
      <c r="E27" s="20" t="s">
        <v>34</v>
      </c>
      <c r="F27" s="19">
        <v>3767347.17</v>
      </c>
      <c r="G27" s="22"/>
      <c r="H27" s="19">
        <f>+F27</f>
        <v>3767347.17</v>
      </c>
      <c r="I27" s="55"/>
      <c r="J27" s="95" t="s">
        <v>0</v>
      </c>
      <c r="K27" s="16"/>
    </row>
    <row r="28" spans="2:11" ht="32.25" thickBot="1" x14ac:dyDescent="0.3">
      <c r="B28" s="45" t="s">
        <v>77</v>
      </c>
      <c r="C28" s="54">
        <v>45287</v>
      </c>
      <c r="D28" s="24" t="s">
        <v>46</v>
      </c>
      <c r="E28" s="25" t="s">
        <v>47</v>
      </c>
      <c r="F28" s="26">
        <v>59000</v>
      </c>
      <c r="G28" s="27">
        <f>+F28</f>
        <v>59000</v>
      </c>
      <c r="H28" s="26">
        <f t="shared" ref="H28:H30" si="0">+F28-G28</f>
        <v>0</v>
      </c>
      <c r="I28" s="28"/>
      <c r="J28" s="29" t="s">
        <v>24</v>
      </c>
      <c r="K28" s="16"/>
    </row>
    <row r="29" spans="2:11" ht="48" thickBot="1" x14ac:dyDescent="0.3">
      <c r="B29" s="56" t="s">
        <v>54</v>
      </c>
      <c r="C29" s="52">
        <v>45272</v>
      </c>
      <c r="D29" s="48" t="s">
        <v>48</v>
      </c>
      <c r="E29" s="53" t="s">
        <v>49</v>
      </c>
      <c r="F29" s="47">
        <v>18800.939999999999</v>
      </c>
      <c r="G29" s="57">
        <f>+F29</f>
        <v>18800.939999999999</v>
      </c>
      <c r="H29" s="47">
        <f t="shared" si="0"/>
        <v>0</v>
      </c>
      <c r="I29" s="49"/>
      <c r="J29" s="43" t="s">
        <v>24</v>
      </c>
      <c r="K29" s="16"/>
    </row>
    <row r="30" spans="2:11" ht="32.25" thickBot="1" x14ac:dyDescent="0.3">
      <c r="B30" s="56" t="s">
        <v>57</v>
      </c>
      <c r="C30" s="52">
        <v>45271</v>
      </c>
      <c r="D30" s="48" t="s">
        <v>52</v>
      </c>
      <c r="E30" s="53" t="s">
        <v>53</v>
      </c>
      <c r="F30" s="47">
        <v>278000</v>
      </c>
      <c r="G30" s="57">
        <v>278000</v>
      </c>
      <c r="H30" s="47">
        <f t="shared" si="0"/>
        <v>0</v>
      </c>
      <c r="I30" s="49"/>
      <c r="J30" s="43" t="s">
        <v>24</v>
      </c>
      <c r="K30" s="16"/>
    </row>
    <row r="31" spans="2:11" ht="32.25" thickBot="1" x14ac:dyDescent="0.3">
      <c r="B31" s="92" t="s">
        <v>58</v>
      </c>
      <c r="C31" s="23">
        <v>45273</v>
      </c>
      <c r="D31" s="24" t="s">
        <v>59</v>
      </c>
      <c r="E31" s="25" t="s">
        <v>60</v>
      </c>
      <c r="F31" s="26">
        <v>17000</v>
      </c>
      <c r="G31" s="27">
        <v>17000</v>
      </c>
      <c r="H31" s="26">
        <f>+F31-G31</f>
        <v>0</v>
      </c>
      <c r="I31" s="28"/>
      <c r="J31" s="29" t="s">
        <v>24</v>
      </c>
      <c r="K31" s="16"/>
    </row>
    <row r="32" spans="2:11" ht="32.25" thickBot="1" x14ac:dyDescent="0.3">
      <c r="B32" s="92" t="s">
        <v>94</v>
      </c>
      <c r="C32" s="23">
        <v>45289</v>
      </c>
      <c r="D32" s="24" t="s">
        <v>61</v>
      </c>
      <c r="E32" s="25" t="s">
        <v>62</v>
      </c>
      <c r="F32" s="26">
        <v>203550</v>
      </c>
      <c r="G32" s="27">
        <f>+F32</f>
        <v>203550</v>
      </c>
      <c r="H32" s="26">
        <f>+F32-G32</f>
        <v>0</v>
      </c>
      <c r="I32" s="28"/>
      <c r="J32" s="29" t="s">
        <v>24</v>
      </c>
      <c r="K32" s="16"/>
    </row>
    <row r="33" spans="2:13" ht="32.25" thickBot="1" x14ac:dyDescent="0.3">
      <c r="B33" s="92" t="s">
        <v>63</v>
      </c>
      <c r="C33" s="23">
        <v>45274</v>
      </c>
      <c r="D33" s="24" t="s">
        <v>52</v>
      </c>
      <c r="E33" s="25" t="s">
        <v>64</v>
      </c>
      <c r="F33" s="26">
        <v>131980</v>
      </c>
      <c r="G33" s="27">
        <f>+F33</f>
        <v>131980</v>
      </c>
      <c r="H33" s="26">
        <f>+F33-G33</f>
        <v>0</v>
      </c>
      <c r="I33" s="28"/>
      <c r="J33" s="29" t="s">
        <v>24</v>
      </c>
      <c r="K33" s="16"/>
    </row>
    <row r="34" spans="2:13" ht="32.25" thickBot="1" x14ac:dyDescent="0.3">
      <c r="B34" s="92" t="s">
        <v>95</v>
      </c>
      <c r="C34" s="23">
        <v>45289</v>
      </c>
      <c r="D34" s="24" t="s">
        <v>61</v>
      </c>
      <c r="E34" s="25" t="s">
        <v>65</v>
      </c>
      <c r="F34" s="26">
        <v>163076</v>
      </c>
      <c r="G34" s="27">
        <f>+F34</f>
        <v>163076</v>
      </c>
      <c r="H34" s="26">
        <f>+F34-G34</f>
        <v>0</v>
      </c>
      <c r="I34" s="28"/>
      <c r="J34" s="29" t="s">
        <v>24</v>
      </c>
      <c r="K34" s="16"/>
    </row>
    <row r="35" spans="2:13" ht="16.5" thickBot="1" x14ac:dyDescent="0.3">
      <c r="B35" s="92" t="s">
        <v>66</v>
      </c>
      <c r="C35" s="23">
        <v>45278</v>
      </c>
      <c r="D35" s="24" t="s">
        <v>67</v>
      </c>
      <c r="E35" s="25" t="s">
        <v>68</v>
      </c>
      <c r="F35" s="26">
        <v>5531.01</v>
      </c>
      <c r="G35" s="27">
        <f>+F35</f>
        <v>5531.01</v>
      </c>
      <c r="H35" s="26">
        <f>+F35-G35</f>
        <v>0</v>
      </c>
      <c r="I35" s="28"/>
      <c r="J35" s="29" t="s">
        <v>24</v>
      </c>
      <c r="K35" s="16"/>
    </row>
    <row r="36" spans="2:13" ht="32.25" thickBot="1" x14ac:dyDescent="0.3">
      <c r="B36" s="92" t="s">
        <v>69</v>
      </c>
      <c r="C36" s="23">
        <v>45275</v>
      </c>
      <c r="D36" s="24" t="s">
        <v>70</v>
      </c>
      <c r="E36" s="25" t="s">
        <v>71</v>
      </c>
      <c r="F36" s="26">
        <v>9408.14</v>
      </c>
      <c r="G36" s="27">
        <f>+F36</f>
        <v>9408.14</v>
      </c>
      <c r="H36" s="26">
        <f>+F36-G36</f>
        <v>0</v>
      </c>
      <c r="I36" s="28"/>
      <c r="J36" s="29" t="s">
        <v>24</v>
      </c>
      <c r="K36" s="16"/>
    </row>
    <row r="37" spans="2:13" ht="32.25" thickBot="1" x14ac:dyDescent="0.3">
      <c r="B37" s="92" t="s">
        <v>72</v>
      </c>
      <c r="C37" s="23">
        <v>45281</v>
      </c>
      <c r="D37" s="24" t="s">
        <v>73</v>
      </c>
      <c r="E37" s="25" t="s">
        <v>74</v>
      </c>
      <c r="F37" s="26">
        <v>71800.41</v>
      </c>
      <c r="G37" s="27">
        <f>+F37</f>
        <v>71800.41</v>
      </c>
      <c r="H37" s="26">
        <f>+F37-G37</f>
        <v>0</v>
      </c>
      <c r="I37" s="28"/>
      <c r="J37" s="29" t="s">
        <v>24</v>
      </c>
      <c r="K37" s="16"/>
    </row>
    <row r="38" spans="2:13" ht="16.5" thickBot="1" x14ac:dyDescent="0.3">
      <c r="B38" s="91" t="s">
        <v>75</v>
      </c>
      <c r="C38" s="21">
        <v>45280</v>
      </c>
      <c r="D38" s="18" t="s">
        <v>32</v>
      </c>
      <c r="E38" s="20" t="s">
        <v>76</v>
      </c>
      <c r="F38" s="19">
        <v>31523.5</v>
      </c>
      <c r="G38" s="22">
        <f>+F38</f>
        <v>31523.5</v>
      </c>
      <c r="H38" s="19">
        <f>+F38-G38</f>
        <v>0</v>
      </c>
      <c r="I38" s="17"/>
      <c r="J38" s="46" t="s">
        <v>24</v>
      </c>
      <c r="K38" s="16"/>
    </row>
    <row r="39" spans="2:13" ht="32.25" thickBot="1" x14ac:dyDescent="0.3">
      <c r="B39" s="92" t="s">
        <v>89</v>
      </c>
      <c r="C39" s="23">
        <v>45287</v>
      </c>
      <c r="D39" s="24" t="s">
        <v>51</v>
      </c>
      <c r="E39" s="25" t="s">
        <v>90</v>
      </c>
      <c r="F39" s="26">
        <v>109428.84</v>
      </c>
      <c r="G39" s="27">
        <f>+F39</f>
        <v>109428.84</v>
      </c>
      <c r="H39" s="26">
        <f>+F39-G39</f>
        <v>0</v>
      </c>
      <c r="I39" s="28"/>
      <c r="J39" s="29" t="s">
        <v>24</v>
      </c>
      <c r="K39" s="16"/>
    </row>
    <row r="40" spans="2:13" ht="19.5" thickBot="1" x14ac:dyDescent="0.35">
      <c r="B40" s="58"/>
      <c r="C40" s="59"/>
      <c r="D40" s="59" t="s">
        <v>1</v>
      </c>
      <c r="E40" s="59"/>
      <c r="F40" s="60">
        <f>+SUM(F7:F39)</f>
        <v>13044934.01</v>
      </c>
      <c r="G40" s="60">
        <f>+SUM(G7:G39)</f>
        <v>4896423.8</v>
      </c>
      <c r="H40" s="60">
        <f>+SUM(H7:H39)</f>
        <v>8148510.21</v>
      </c>
      <c r="I40" s="61"/>
      <c r="J40" s="62"/>
      <c r="M40" s="15"/>
    </row>
    <row r="41" spans="2:13" s="10" customFormat="1" x14ac:dyDescent="0.25">
      <c r="F41" s="12">
        <f ca="1">F40-SUM(F7:F339)</f>
        <v>0</v>
      </c>
      <c r="G41" s="12">
        <f>G40-SUM(G7:G39)</f>
        <v>0</v>
      </c>
      <c r="H41" s="12">
        <f>H40-SUM(H7:H30)</f>
        <v>0</v>
      </c>
      <c r="I41" s="11"/>
      <c r="K41" s="12"/>
      <c r="M41" s="11"/>
    </row>
    <row r="42" spans="2:13" s="10" customFormat="1" x14ac:dyDescent="0.25">
      <c r="F42" s="12"/>
      <c r="G42" s="12"/>
      <c r="H42" s="12"/>
      <c r="I42" s="11"/>
      <c r="K42" s="12"/>
    </row>
    <row r="43" spans="2:13" x14ac:dyDescent="0.25">
      <c r="B43" s="1"/>
      <c r="D43" s="3" t="s">
        <v>2</v>
      </c>
      <c r="E43" s="1"/>
      <c r="H43" s="69" t="s">
        <v>18</v>
      </c>
      <c r="I43" s="69"/>
      <c r="L43" s="15"/>
    </row>
    <row r="44" spans="2:13" s="10" customFormat="1" x14ac:dyDescent="0.25">
      <c r="G44" s="13"/>
      <c r="H44" s="13"/>
      <c r="K44" s="12"/>
    </row>
    <row r="45" spans="2:13" x14ac:dyDescent="0.25">
      <c r="B45" s="1"/>
      <c r="D45" s="1" t="s">
        <v>4</v>
      </c>
      <c r="E45" s="1"/>
      <c r="F45" s="1"/>
      <c r="G45" s="1"/>
      <c r="H45" s="67" t="s">
        <v>15</v>
      </c>
      <c r="I45" s="67"/>
    </row>
    <row r="46" spans="2:13" x14ac:dyDescent="0.25">
      <c r="B46" s="1"/>
      <c r="D46" s="3" t="s">
        <v>5</v>
      </c>
      <c r="E46" s="3"/>
      <c r="F46" s="3"/>
      <c r="G46" s="3"/>
      <c r="H46" s="69" t="s">
        <v>22</v>
      </c>
      <c r="I46" s="69"/>
    </row>
    <row r="47" spans="2:13" x14ac:dyDescent="0.25">
      <c r="B47" s="1"/>
      <c r="D47" s="1" t="s">
        <v>6</v>
      </c>
      <c r="E47" s="69" t="s">
        <v>3</v>
      </c>
      <c r="F47" s="69"/>
      <c r="G47" s="69"/>
      <c r="H47" s="67" t="s">
        <v>16</v>
      </c>
      <c r="I47" s="67"/>
    </row>
    <row r="48" spans="2:13" ht="15.75" thickBot="1" x14ac:dyDescent="0.3"/>
    <row r="49" spans="2:7" ht="16.5" thickBot="1" x14ac:dyDescent="0.3">
      <c r="B49" s="45" t="s">
        <v>37</v>
      </c>
      <c r="C49" s="2" t="s">
        <v>97</v>
      </c>
      <c r="E49" s="67" t="s">
        <v>23</v>
      </c>
      <c r="F49" s="67"/>
      <c r="G49" s="67"/>
    </row>
    <row r="50" spans="2:7" ht="15.75" x14ac:dyDescent="0.25">
      <c r="C50" s="44"/>
      <c r="E50" s="69" t="s">
        <v>21</v>
      </c>
      <c r="F50" s="69"/>
      <c r="G50" s="69"/>
    </row>
    <row r="51" spans="2:7" x14ac:dyDescent="0.25">
      <c r="E51" s="67" t="s">
        <v>19</v>
      </c>
      <c r="F51" s="67"/>
      <c r="G51" s="67"/>
    </row>
    <row r="62" spans="2:7" x14ac:dyDescent="0.25">
      <c r="D62" s="14"/>
    </row>
  </sheetData>
  <mergeCells count="48">
    <mergeCell ref="E25:E26"/>
    <mergeCell ref="F25:F26"/>
    <mergeCell ref="H25:H26"/>
    <mergeCell ref="I25:I26"/>
    <mergeCell ref="J25:J26"/>
    <mergeCell ref="G9:G10"/>
    <mergeCell ref="H13:H15"/>
    <mergeCell ref="I13:I15"/>
    <mergeCell ref="J13:J15"/>
    <mergeCell ref="H9:H12"/>
    <mergeCell ref="J9:J12"/>
    <mergeCell ref="I9:I12"/>
    <mergeCell ref="D21:D23"/>
    <mergeCell ref="E21:E23"/>
    <mergeCell ref="F21:F23"/>
    <mergeCell ref="D16:D20"/>
    <mergeCell ref="E16:E20"/>
    <mergeCell ref="F16:F20"/>
    <mergeCell ref="D13:D15"/>
    <mergeCell ref="E13:E15"/>
    <mergeCell ref="F13:F15"/>
    <mergeCell ref="D9:D12"/>
    <mergeCell ref="E9:E12"/>
    <mergeCell ref="F9:F12"/>
    <mergeCell ref="H21:H23"/>
    <mergeCell ref="I21:I23"/>
    <mergeCell ref="J21:J23"/>
    <mergeCell ref="H16:H20"/>
    <mergeCell ref="I16:I20"/>
    <mergeCell ref="J16:J20"/>
    <mergeCell ref="B9:B10"/>
    <mergeCell ref="C9:C10"/>
    <mergeCell ref="E51:G51"/>
    <mergeCell ref="B2:J2"/>
    <mergeCell ref="E47:G47"/>
    <mergeCell ref="E50:G50"/>
    <mergeCell ref="H43:I43"/>
    <mergeCell ref="H45:I45"/>
    <mergeCell ref="H46:I46"/>
    <mergeCell ref="H47:I47"/>
    <mergeCell ref="B3:J3"/>
    <mergeCell ref="E49:G49"/>
    <mergeCell ref="J7:J8"/>
    <mergeCell ref="D7:D8"/>
    <mergeCell ref="E7:E8"/>
    <mergeCell ref="F7:F8"/>
    <mergeCell ref="H7:H8"/>
    <mergeCell ref="I7:I8"/>
  </mergeCells>
  <phoneticPr fontId="8" type="noConversion"/>
  <printOptions horizontalCentered="1"/>
  <pageMargins left="0.70866141732283472" right="0.70866141732283472" top="7.874015748031496E-2" bottom="0.19685039370078741" header="0.31496062992125984" footer="0.31496062992125984"/>
  <pageSetup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304b5e-f246-4d7e-8213-6a956cdd43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3CB9B642AD124590A67CFFE905258D" ma:contentTypeVersion="3" ma:contentTypeDescription="Crear nuevo documento." ma:contentTypeScope="" ma:versionID="6002f6981f18161b474ff266e52814b3">
  <xsd:schema xmlns:xsd="http://www.w3.org/2001/XMLSchema" xmlns:xs="http://www.w3.org/2001/XMLSchema" xmlns:p="http://schemas.microsoft.com/office/2006/metadata/properties" xmlns:ns3="42304b5e-f246-4d7e-8213-6a956cdd4307" targetNamespace="http://schemas.microsoft.com/office/2006/metadata/properties" ma:root="true" ma:fieldsID="32249517151efdd1afd6e92a451a36c2" ns3:_="">
    <xsd:import namespace="42304b5e-f246-4d7e-8213-6a956cdd4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04b5e-f246-4d7e-8213-6a956cdd4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90B7B8-1115-4E8E-940C-2B33344A24FF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304b5e-f246-4d7e-8213-6a956cdd4307"/>
  </ds:schemaRefs>
</ds:datastoreItem>
</file>

<file path=customXml/itemProps2.xml><?xml version="1.0" encoding="utf-8"?>
<ds:datastoreItem xmlns:ds="http://schemas.openxmlformats.org/officeDocument/2006/customXml" ds:itemID="{D5E90F63-2765-4596-8576-F3AD9C862A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1C5C27-A9B8-4339-B910-0804C1D1F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04b5e-f246-4d7e-8213-6a956cdd4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Hoja1!_Hlk8305286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Info Coniaf</cp:lastModifiedBy>
  <cp:lastPrinted>2024-01-04T19:46:17Z</cp:lastPrinted>
  <dcterms:created xsi:type="dcterms:W3CDTF">2021-12-03T13:19:11Z</dcterms:created>
  <dcterms:modified xsi:type="dcterms:W3CDTF">2024-01-04T19:53:32Z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0x0101007A3CB9B642AD124590A67CFFE905258D</vt:lpwstr>
  </property>
</Properties>
</file>