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AFRANC SANTOS\Downloads\"/>
    </mc:Choice>
  </mc:AlternateContent>
  <xr:revisionPtr revIDLastSave="0" documentId="13_ncr:1_{E72999CA-19F7-4C1D-BA04-FEB9B4352705}" xr6:coauthVersionLast="47" xr6:coauthVersionMax="47" xr10:uidLastSave="{00000000-0000-0000-0000-000000000000}"/>
  <bookViews>
    <workbookView xWindow="-120" yWindow="-120" windowWidth="29040" windowHeight="15720" tabRatio="859" firstSheet="1" activeTab="1" xr2:uid="{00000000-000D-0000-FFFF-FFFF00000000}"/>
  </bookViews>
  <sheets>
    <sheet name="Balance de Comprobación" sheetId="28" state="hidden" r:id="rId1"/>
    <sheet name="Estado Comparativo" sheetId="27" r:id="rId2"/>
    <sheet name="Notas 1-6" sheetId="31" state="hidden" r:id="rId3"/>
  </sheets>
  <definedNames>
    <definedName name="_xlnm._FilterDatabase" localSheetId="0" hidden="1">'Balance de Comprobación'!$A$11:$G$166</definedName>
    <definedName name="_Hlk2259075" localSheetId="2">'Notas 1-6'!#REF!</definedName>
    <definedName name="_Toc475032663" localSheetId="2">'Notas 1-6'!#REF!</definedName>
    <definedName name="_xlnm.Print_Area" localSheetId="1">'Estado Comparativo'!$A$1:$F$42</definedName>
    <definedName name="OLE_LINK2" localSheetId="2">'Notas 1-6'!#REF!</definedName>
    <definedName name="_xlnm.Print_Titles" localSheetId="0">'Balance de Comprobación'!$1:$11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8" i="28" l="1"/>
  <c r="D158" i="28"/>
  <c r="F162" i="28"/>
  <c r="D162" i="28"/>
  <c r="F2" i="28"/>
  <c r="D2" i="28"/>
  <c r="D17" i="27"/>
  <c r="C17" i="27"/>
  <c r="D7" i="27"/>
  <c r="C7" i="27"/>
  <c r="F26" i="27"/>
  <c r="E26" i="27"/>
  <c r="F25" i="27"/>
  <c r="E25" i="27"/>
  <c r="F24" i="27"/>
  <c r="E24" i="27"/>
  <c r="F23" i="27"/>
  <c r="E23" i="27"/>
  <c r="F22" i="27"/>
  <c r="E22" i="27"/>
  <c r="F21" i="27"/>
  <c r="E21" i="27"/>
  <c r="F20" i="27"/>
  <c r="E20" i="27"/>
  <c r="F19" i="27"/>
  <c r="E19" i="27"/>
  <c r="F18" i="27"/>
  <c r="E18" i="27"/>
  <c r="F16" i="27"/>
  <c r="E16" i="27"/>
  <c r="F15" i="27"/>
  <c r="E15" i="27"/>
  <c r="F14" i="27"/>
  <c r="E14" i="27"/>
  <c r="F13" i="27"/>
  <c r="E13" i="27"/>
  <c r="F12" i="27"/>
  <c r="E12" i="27"/>
  <c r="F11" i="27"/>
  <c r="E11" i="27"/>
  <c r="F10" i="27"/>
  <c r="E10" i="27"/>
  <c r="F9" i="27"/>
  <c r="E9" i="27"/>
  <c r="F8" i="27"/>
  <c r="E8" i="27"/>
  <c r="D28" i="27" l="1"/>
  <c r="E7" i="27"/>
  <c r="F17" i="27"/>
  <c r="F7" i="27"/>
  <c r="E17" i="27"/>
  <c r="E28" i="27" l="1"/>
  <c r="F28" i="27"/>
  <c r="E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Asesoría Dirección</author>
  </authors>
  <commentList>
    <comment ref="D11" authorId="0" shapeId="0" xr:uid="{00000000-0006-0000-0000-000001000000}">
      <text>
        <r>
          <rPr>
            <b/>
            <sz val="9"/>
            <color indexed="81"/>
            <rFont val="Tahoma"/>
            <family val="2"/>
          </rPr>
          <t>Asesoría Dirección:</t>
        </r>
        <r>
          <rPr>
            <sz val="9"/>
            <color indexed="81"/>
            <rFont val="Tahoma"/>
            <family val="2"/>
          </rPr>
          <t xml:space="preserve">
Desde el "Balance de Comprobación" del período actual, copiar desde la celda F24 hasta la celda F152 y pegar en esta columna en la celda F24. Los demás datos se digitan en la hoja de "Datos".</t>
        </r>
      </text>
    </comment>
    <comment ref="F11" authorId="0" shapeId="0" xr:uid="{00000000-0006-0000-0000-000002000000}">
      <text>
        <r>
          <rPr>
            <b/>
            <sz val="9"/>
            <color indexed="81"/>
            <rFont val="Tahoma"/>
            <family val="2"/>
          </rPr>
          <t>Asesoría Dirección:</t>
        </r>
        <r>
          <rPr>
            <sz val="9"/>
            <color indexed="81"/>
            <rFont val="Tahoma"/>
            <family val="2"/>
          </rPr>
          <t xml:space="preserve">
Desde el Balance de Comprobación del año anterior, copiar desde la celda F13 hasta la celda F155 y pegar en esta columna en la celda F13.</t>
        </r>
      </text>
    </comment>
    <comment ref="C32" authorId="0" shapeId="0" xr:uid="{00000000-0006-0000-0000-000003000000}">
      <text>
        <r>
          <rPr>
            <b/>
            <sz val="9"/>
            <color indexed="81"/>
            <rFont val="Tahoma"/>
            <family val="2"/>
          </rPr>
          <t>Asesoría Dirección:</t>
        </r>
        <r>
          <rPr>
            <sz val="9"/>
            <color indexed="81"/>
            <rFont val="Tahoma"/>
            <family val="2"/>
          </rPr>
          <t xml:space="preserve">
Desde el Balance de Comprobación mecanizado, seleccione desde este punto hasta la línea 157, copie y pegue (como 1-2-3). 
Luego pegue aquí (como 1-2-3).</t>
        </r>
      </text>
    </comment>
  </commentList>
</comments>
</file>

<file path=xl/sharedStrings.xml><?xml version="1.0" encoding="utf-8"?>
<sst xmlns="http://schemas.openxmlformats.org/spreadsheetml/2006/main" count="562" uniqueCount="282">
  <si>
    <t>(Valores en RD$)</t>
  </si>
  <si>
    <t xml:space="preserve"> </t>
  </si>
  <si>
    <t>Deterioro del valor de propiedad, planta y equipo</t>
  </si>
  <si>
    <t>Otros gastos</t>
  </si>
  <si>
    <t>Gastos financieros</t>
  </si>
  <si>
    <t>Resultado del período</t>
  </si>
  <si>
    <t>Transferencias</t>
  </si>
  <si>
    <t xml:space="preserve">Estado de Comparación de los Importes Presupuestados y Realizados </t>
  </si>
  <si>
    <t>Presupuesto sobre la Base de Efectivo</t>
  </si>
  <si>
    <t>(Clasificación de Ingresos y Gastos por Objeto)</t>
  </si>
  <si>
    <t>% de Variac Ejecución (C=B/A)</t>
  </si>
  <si>
    <t>Variación (D=A-B)</t>
  </si>
  <si>
    <t>Adquisición de Activos Financieros con fines de Políticas</t>
  </si>
  <si>
    <t>Diferencia para control debe ser cero</t>
  </si>
  <si>
    <t>Consejo Nacional de Investigaciones Agropecuarias y Forestales -CONIAF-</t>
  </si>
  <si>
    <t>bc2019</t>
  </si>
  <si>
    <t>Balanza de comprobación</t>
  </si>
  <si>
    <t>Mapeo</t>
  </si>
  <si>
    <t>Nombre de la cuenta</t>
  </si>
  <si>
    <t>**</t>
  </si>
  <si>
    <t>ACTIVOS</t>
  </si>
  <si>
    <t>0001</t>
  </si>
  <si>
    <t>Caja chica</t>
  </si>
  <si>
    <t>Banco y Cuenta del Tesoro</t>
  </si>
  <si>
    <t>0004</t>
  </si>
  <si>
    <t>Cuentas por cobrar funcionarios y empleados</t>
  </si>
  <si>
    <t>0005</t>
  </si>
  <si>
    <t>Material gastable</t>
  </si>
  <si>
    <t>0006</t>
  </si>
  <si>
    <t>Pagos anticipados</t>
  </si>
  <si>
    <t>0012</t>
  </si>
  <si>
    <t>Mobiliarios y equipos de oficina</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</si>
  <si>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</si>
  <si>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</si>
  <si>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</si>
  <si>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</si>
  <si>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</si>
  <si>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</si>
  <si>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</si>
  <si>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</si>
  <si>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</si>
  <si>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</si>
  <si>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</si>
  <si>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</si>
  <si>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</si>
  <si>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</si>
  <si>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</si>
  <si>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</si>
  <si>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</si>
  <si>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</si>
  <si>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</si>
  <si>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</si>
  <si>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</si>
  <si>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</si>
  <si>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</si>
  <si>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</si>
  <si>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</si>
  <si>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al personal nominal en periodo probatorio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</si>
  <si>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</si>
  <si>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</si>
  <si>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</si>
  <si>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</si>
  <si>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</si>
  <si>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</si>
  <si>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</si>
  <si>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</si>
  <si>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</si>
  <si>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</si>
  <si>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</si>
  <si>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</si>
  <si>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</si>
  <si>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Gratificaciones por aniversario de institución</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</si>
  <si>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</si>
  <si>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</si>
  <si>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</si>
  <si>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</si>
  <si>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</si>
  <si>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</si>
  <si>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</si>
  <si>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Servicios telefónico de larga distancia</t>
  </si>
  <si>
    <t>Teléfono local</t>
  </si>
  <si>
    <t>Telefax y correo</t>
  </si>
  <si>
    <t>Servicio de internet y televisión por cable</t>
  </si>
  <si>
    <t>Energía eléctrica</t>
  </si>
  <si>
    <t>PUBLICIDAD, IMPRESIÓN Y ENCUADERNACIÓN</t>
  </si>
  <si>
    <t>Publicidad y propaganda</t>
  </si>
  <si>
    <t>Impresión y encuadernación</t>
  </si>
  <si>
    <t>VIÁTICOS</t>
  </si>
  <si>
    <t>Viáticos dentro del país</t>
  </si>
  <si>
    <t>Viáticos fuera del país</t>
  </si>
  <si>
    <t>TRANSPORTE Y ALMACENAJES</t>
  </si>
  <si>
    <t>Pasajes</t>
  </si>
  <si>
    <t>Peajes</t>
  </si>
  <si>
    <t>ALQUILERES Y RENTA</t>
  </si>
  <si>
    <t>Edificios y locales</t>
  </si>
  <si>
    <t>2.2.5.4.01</t>
  </si>
  <si>
    <t>Alquiler de vehículo</t>
  </si>
  <si>
    <t>Otros alquileres</t>
  </si>
  <si>
    <t>SEGUROS</t>
  </si>
  <si>
    <t>Seguro de bienes muebles</t>
  </si>
  <si>
    <t>2.2.6.3.01</t>
  </si>
  <si>
    <t>Seguro de personas</t>
  </si>
  <si>
    <t>CONSERV., REPS. MENORES E INSTALACIONES TEMP.</t>
  </si>
  <si>
    <t>Servicios especiales de mantenimiento y reparación</t>
  </si>
  <si>
    <t>2.2.7.1.07</t>
  </si>
  <si>
    <t>Servicios de pintura y derivados con fin de higiene y embellecimiento</t>
  </si>
  <si>
    <t>Reparaciones de obras menores</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</si>
  <si>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</si>
  <si>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</si>
  <si>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</si>
  <si>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</si>
  <si>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</si>
  <si>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</si>
  <si>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</si>
  <si>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</si>
  <si>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</si>
  <si>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Activos prepagados</t>
  </si>
  <si>
    <t>Lavandería</t>
  </si>
  <si>
    <t>Limpieza e higiene</t>
  </si>
  <si>
    <t>Eventos generales</t>
  </si>
  <si>
    <t>Festividades</t>
  </si>
  <si>
    <t>Servicios jurídicos</t>
  </si>
  <si>
    <t>2.2.8.7.04</t>
  </si>
  <si>
    <t>Servicios de capacitación</t>
  </si>
  <si>
    <t>Otros servicios técnicos profesionales</t>
  </si>
  <si>
    <r>
      <t>Impuestos</t>
    </r>
    <r>
      <rPr>
        <sz val="8"/>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</si>
  <si>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</si>
  <si>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</si>
  <si>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</si>
  <si>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</si>
  <si>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</si>
  <si>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</si>
  <si>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</si>
  <si>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</si>
  <si>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</si>
  <si>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</si>
  <si>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</si>
  <si>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</si>
  <si>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</si>
  <si>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</si>
  <si>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</si>
  <si>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2.3.3.1.01</t>
  </si>
  <si>
    <t>Papel de escritorio</t>
  </si>
  <si>
    <t>2.3.3.2.01</t>
  </si>
  <si>
    <t>Productos de papel y cartón</t>
  </si>
  <si>
    <t>2.3.3.3.01</t>
  </si>
  <si>
    <t>Productos de artes gráficas</t>
  </si>
  <si>
    <t>2.3.4.1.01</t>
  </si>
  <si>
    <t>Productos medicinales para uso humano</t>
  </si>
  <si>
    <t>PRODUCTOS DE CUERO, CAUCHO Y PLÁSTICOS</t>
  </si>
  <si>
    <t>2.3.5.2.01</t>
  </si>
  <si>
    <t>Artículos de cuero</t>
  </si>
  <si>
    <t>Libros, revistas y periódicos</t>
  </si>
  <si>
    <t>2.3.5.3.01</t>
  </si>
  <si>
    <t>Llantas y neumáticos</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</si>
  <si>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</si>
  <si>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</si>
  <si>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</si>
  <si>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</si>
  <si>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</si>
  <si>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</si>
  <si>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</si>
  <si>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</si>
  <si>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</si>
  <si>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</si>
  <si>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</si>
  <si>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</si>
  <si>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</si>
  <si>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2.3.6.3.02</t>
  </si>
  <si>
    <t>Productos no ferrosos</t>
  </si>
  <si>
    <t>Herramientas menores</t>
  </si>
  <si>
    <t>Productos de hojalata</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</si>
  <si>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</si>
  <si>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</si>
  <si>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</si>
  <si>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</si>
  <si>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</si>
  <si>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</si>
  <si>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</si>
  <si>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</si>
  <si>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</si>
  <si>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</si>
  <si>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</si>
  <si>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</si>
  <si>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</si>
  <si>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</si>
  <si>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</si>
  <si>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</si>
  <si>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</si>
  <si>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</si>
  <si>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</si>
  <si>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</si>
  <si>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</si>
  <si>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</si>
  <si>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Útiles destinados a actividades deportivas y recreativas</t>
  </si>
  <si>
    <t xml:space="preserve">2.3.9.4.01 </t>
  </si>
  <si>
    <t>2.3.9.6.01</t>
  </si>
  <si>
    <t>Productos eléctricos y afines</t>
  </si>
  <si>
    <t>2.3.9.7.01</t>
  </si>
  <si>
    <t xml:space="preserve">Productos y utiles veterinarios </t>
  </si>
  <si>
    <t>2.3.9.8.01</t>
  </si>
  <si>
    <t>Otros repuestos y accesorios menores</t>
  </si>
  <si>
    <t>2.3.9.9.01</t>
  </si>
  <si>
    <t>Productos y útiles varios</t>
  </si>
  <si>
    <t>2.3.9.9.02</t>
  </si>
  <si>
    <t>Bonos para útiles diversos</t>
  </si>
  <si>
    <t>2.3.6.4.07</t>
  </si>
  <si>
    <t>Minerales</t>
  </si>
  <si>
    <t xml:space="preserve">2.3.9.5.01 </t>
  </si>
  <si>
    <t>Útiles de cocina y comedor</t>
  </si>
  <si>
    <t>Otros</t>
  </si>
  <si>
    <t>TRANSFERENCIAS CORRIENTES</t>
  </si>
  <si>
    <t>0040</t>
  </si>
  <si>
    <t>2.4.1.2.02</t>
  </si>
  <si>
    <t>Ayudas y donaciones ocacionales a hogares y personas</t>
  </si>
  <si>
    <t>2.4.1.4.01</t>
  </si>
  <si>
    <t>Becas nacionales</t>
  </si>
  <si>
    <t>2.4.1.4.02</t>
  </si>
  <si>
    <t>Becas extranjeras</t>
  </si>
  <si>
    <t>2.4.1.6.01</t>
  </si>
  <si>
    <t>Transferencias corrientes a asociaciones sin fines de lucro</t>
  </si>
  <si>
    <t>0042</t>
  </si>
  <si>
    <t>Gasto de depreciación</t>
  </si>
  <si>
    <t>Gasto de amortización</t>
  </si>
  <si>
    <t>Pérdida por retiro</t>
  </si>
  <si>
    <t>(Ganancia) pérdida</t>
  </si>
  <si>
    <t>*</t>
  </si>
  <si>
    <t>Notas a los estados financieros</t>
  </si>
  <si>
    <t>_____________________________</t>
  </si>
  <si>
    <t xml:space="preserve">  Lic. Cruz Dilia Agramonte Pérez</t>
  </si>
  <si>
    <t xml:space="preserve">              Enc. Contabilidad</t>
  </si>
  <si>
    <t xml:space="preserve">                                                                                                                                                              El  Coniaf  tiene  su  domicilio  en  la  calle  Félix  María  del  Monte  #8,  Gazcue,  Santo Domingo, R.D.                                                                                                                                                                       
                                                                                                                                                            Sus principales funcionarios se citan de la manera siguiente:</t>
  </si>
  <si>
    <t xml:space="preserve">      Dra. Ana María Barceló</t>
  </si>
  <si>
    <t xml:space="preserve">         Directora Ejecutiva   </t>
  </si>
  <si>
    <t>Materiales y suministros</t>
  </si>
  <si>
    <t>Transferencias corrientes</t>
  </si>
  <si>
    <t>Otros ingresos</t>
  </si>
  <si>
    <t>Lic. Mayra Martínez</t>
  </si>
  <si>
    <t>Enc.Depto. Administrativo y Financiero</t>
  </si>
  <si>
    <t xml:space="preserve">Antes de imprimir </t>
  </si>
  <si>
    <t>Antes de enviar archivo sin fórmulas</t>
  </si>
  <si>
    <t>Cada estado se debe:</t>
  </si>
  <si>
    <t>Desplegar el filtro</t>
  </si>
  <si>
    <t>Copiar y solo pegar valores (1-2-3)</t>
  </si>
  <si>
    <t>Crear un nuevo archivo "…para DIGECOG"</t>
  </si>
  <si>
    <t>Antes de trabajar en esta hoja</t>
  </si>
  <si>
    <t xml:space="preserve">Mostrar todas las celdas ocultas de las "Notas 7 a 48" </t>
  </si>
  <si>
    <t xml:space="preserve">Completar la información de la hoja de datos, iniciando </t>
  </si>
  <si>
    <t>desde la línea 2</t>
  </si>
  <si>
    <t>IMPORTANTE!!</t>
  </si>
  <si>
    <t xml:space="preserve">Filtrar, quitar las "Vacias" en la 1ra o 2da columna </t>
  </si>
  <si>
    <t xml:space="preserve">despues del ano anterior al período,celda amarilla) </t>
  </si>
  <si>
    <t>0043</t>
  </si>
  <si>
    <r>
      <t xml:space="preserve">
Nota</t>
    </r>
    <r>
      <rPr>
        <b/>
        <sz val="48"/>
        <rFont val="Times New Roman"/>
        <family val="1"/>
      </rPr>
      <t xml:space="preserve"> </t>
    </r>
    <r>
      <rPr>
        <b/>
        <sz val="12"/>
        <rFont val="Times New Roman"/>
        <family val="1"/>
      </rPr>
      <t xml:space="preserve">#1.  	Entidad Económica.
</t>
    </r>
    <r>
      <rPr>
        <sz val="12"/>
        <rFont val="Times New Roman"/>
        <family val="1"/>
      </rPr>
      <t xml:space="preserve">Coniaf es una institución descentralizada del Gobierno Dominicano, que fortalece, estimula    y orienta el Sistema Nacional, Validación y Transferencia de Tecnología Agropecuaria y Forestal.  Fue instituido mediante Decreto del Poder Ejecutivo No.687-00 en fecha 2 de septiembre del año 2000 y luego en el septiembre 2012 fue  promulgada  la  Ley 251-12.                                                                                                                                                                                                         </t>
    </r>
  </si>
  <si>
    <r>
      <t xml:space="preserve">Nota #2.   Base de presentación 
</t>
    </r>
    <r>
      <rPr>
        <sz val="12"/>
        <rFont val="Times New Roman"/>
        <family val="1"/>
      </rPr>
      <t>Los Estados Financieros han sido preparados de conformidad con las Normas Internacionales de Contabilidad del Sector Público (NICSP), adoptadas por la Dirección General de Contabilidad Gubernamental de la República Dominicana (DIGECOG).                
                                                                                                                                                         El CONIAF presenta su presupuesto aprobado según la base contable de efectivo y los Estados Financieros sobre la base d acumulación (o devengo) conforme a las estipulaciones d las NICESP 24 “Presentación de Información del Presupuesto en los Estados Financieros”.                                                                                                                           El presupuesto se aprueba según la base contable de efectivo, siguiendo una clasificación de pago por funciones. El presupuesto aprobado cubre el periodo fiscal que va desde el 1ro. de enero hasta el 31 de diciembre de 2020 y es incluido como información suplementaria en los Estados Financieros y sus Notas.                                                        
La emisión y aprobación final de los Estados Financieros está autorizada por la Directora  Ejecutiva como funcionaria de más alto nivel del CONIAF.</t>
    </r>
  </si>
  <si>
    <r>
      <t xml:space="preserve">Nota # 3 Moneda funcional y de presentación 
</t>
    </r>
    <r>
      <rPr>
        <sz val="12"/>
        <rFont val="Times New Roman"/>
        <family val="1"/>
      </rPr>
      <t xml:space="preserve">Los Estados Financieros están presentados en pesos dominicanos (RD$) moneda de curso legal en República Dominicana.
</t>
    </r>
    <r>
      <rPr>
        <b/>
        <sz val="12"/>
        <rFont val="Times New Roman"/>
        <family val="1"/>
      </rPr>
      <t xml:space="preserve">
D) Reconocimiento de las Transacciones
</t>
    </r>
    <r>
      <rPr>
        <sz val="12"/>
        <rFont val="Times New Roman"/>
        <family val="1"/>
      </rPr>
      <t xml:space="preserve">Las transacciones que afectan a las entidades económicas determinan modificaciones en el patrimonio, así como en los resultados de las operaciones. El momento en el cual se considera modificado el patrimonio y los resultados de la entidad, es con el devengamiento, además se considera consumida la apropiación y ejecutado el presupuesto.   </t>
    </r>
  </si>
  <si>
    <r>
      <rPr>
        <b/>
        <sz val="12"/>
        <rFont val="Times New Roman"/>
        <family val="1"/>
      </rPr>
      <t>Nota #4 Uso de estimados y Juicios</t>
    </r>
    <r>
      <rPr>
        <sz val="12"/>
        <rFont val="Times New Roman"/>
        <family val="1"/>
      </rPr>
      <t xml:space="preserve">
La preparación de los Estados Financieros de conformidad con las NICSP, requiere que la administración realice juicios estimaciones y supuestos que afectan la aplicación de las Políticas Contables y los montos de activos, pasivos, ingresos y gastos reportados. Los resultados reales pueden diferir de estas estimaciones.
Las estimaciones y supuestos relevantes son revisados regularmente, las cuales son reconocidas prospectivamente.
</t>
    </r>
    <r>
      <rPr>
        <b/>
        <sz val="12"/>
        <rFont val="Times New Roman"/>
        <family val="1"/>
      </rPr>
      <t>Juicios</t>
    </r>
    <r>
      <rPr>
        <sz val="12"/>
        <rFont val="Times New Roman"/>
        <family val="1"/>
      </rPr>
      <t xml:space="preserve">
La información sobre juicios realizados en la aplicación de Políticas Contables que tienen el efecto más importante sobre los montos reconocidos en el Estado de Rendimiento Financiero se describe en la Nota referente a gastos generales y administrativos (alquileres); se determina si un acuerdo contiene un arrendamiento y su clasificación.
</t>
    </r>
    <r>
      <rPr>
        <b/>
        <sz val="12"/>
        <rFont val="Times New Roman"/>
        <family val="1"/>
      </rPr>
      <t>Supuesto e incertidumbre en las estimaciones</t>
    </r>
    <r>
      <rPr>
        <sz val="12"/>
        <rFont val="Times New Roman"/>
        <family val="1"/>
      </rPr>
      <t xml:space="preserve">
La información sobre los supuestos e incertidumbre de estimación que tiene un riesgo significativo de resultar en un ajuste material en los años terminados el 31 de diciembre de 2020 y 2029 se incluye en la Nota referente a compromisos y contingencias; reconocimiento y medición de contingencias; supuestos claves relacionados con la probabilidad y magnitud de una salida de recursos económicos.
</t>
    </r>
    <r>
      <rPr>
        <b/>
        <sz val="12"/>
        <rFont val="Times New Roman"/>
        <family val="1"/>
      </rPr>
      <t>Medición de los valores razonables.</t>
    </r>
    <r>
      <rPr>
        <sz val="12"/>
        <rFont val="Times New Roman"/>
        <family val="1"/>
      </rPr>
      <t xml:space="preserve">
La entidad cuenta con un marco de control establecido en relación con el cálculo de los valores razonables y tiene la responsabilidad general por la supervisión de todas las mediciones significativas de este, incluyendo los de Niveles 3.
</t>
    </r>
  </si>
  <si>
    <t xml:space="preserve">Cuando se mide el valor razonable de un activo o pasivo, la (nombre de la Institución que informa) utiliza siempre que sea posible, precios cotizados en un mercado activo.
Si el mercado para un activo o pasivo no es activo, la entidad establecerá el valor razonable utilizando una técnica de valoración. Con ésta se busca establecer cuál será el precio de una transacción realizada a la fecha de medición.
Los valores se clasifican en niveles distintos dentro de una jerarquía como sigue:
Nivel 1: Precios (no-ajustados) en mercados activos para activos o pasivos idénticos,
Nivel 2: Datos diferentes de los precios cotizados incluidos en el Nivel 1 que sean observados para el activo o pasivo, ya sea directa (precios) o indirectamente (derivados de los precios).
Nivel 3: Datos para el activo o pasivo que no se basan en datos de mercados observables (variables no observables).
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El Consejo Nacional de Investigaciones Agropecuarias y Forestales -CONIAF- reconoce las transferencias entre los niveles de la jerarquía del valor razonable al final del período en el que ocurrió el cambio.
Nota #5 Base de medición 
Los Estados Financieros se elaboran sobre la base del costo histórico, a excepción de los terrenos y edificios los cuales son valuados mediante tasaciones realizadas por un experto externo.
</t>
  </si>
  <si>
    <t>Dra. Ana María Barceló                     Dra. Nimia Lissette Gómez	
Lic.Mayra Martínez	                        Ing. Fernando Ravelo
Ing. Carlos Sanquintín	
Ing. José A. Nova	                                                           Ing. Victor Payano	
Ing. José de los Ángeles Cepeda
Ing. César A. Montero Ramírez</t>
  </si>
  <si>
    <t>Directora Ejecutiva
Directora Técnica                                                          Enc. Depto. Administrativo y Financiero
Asesor Dirección Ejecutiva
Asesor Dirección Ejecutiva                                           Enc. Planificación y Desarrollo
Enc. Depto. Medio Ambiente y Recursos N.
Enc. Depto. Agricultura Competitiva
Enc. Depto. Ciencias Modernas
Enc. Dpto. Reducción de la Pobreza Rural</t>
  </si>
  <si>
    <t/>
  </si>
  <si>
    <t>Concepto</t>
  </si>
  <si>
    <t>Presupuesto Reformado (A)</t>
  </si>
  <si>
    <t>Presupuesto Ejecutado (B)</t>
  </si>
  <si>
    <t>Ingresos totales</t>
  </si>
  <si>
    <t>Impuestos</t>
  </si>
  <si>
    <t>Contribuciones Sociales</t>
  </si>
  <si>
    <t>Donaciones</t>
  </si>
  <si>
    <t>Ingresos por contraprestación</t>
  </si>
  <si>
    <t>Venta de activos no financieros</t>
  </si>
  <si>
    <t>Activos financieros con fines de política</t>
  </si>
  <si>
    <t>Ingresos a especificar</t>
  </si>
  <si>
    <t>Gastos totales</t>
  </si>
  <si>
    <t>Remuneraciones y contribuciones</t>
  </si>
  <si>
    <t>Contratación de servicios</t>
  </si>
  <si>
    <t>Transferencias de capital</t>
  </si>
  <si>
    <t>Bienes muebles, inmuebles e intangibles</t>
  </si>
  <si>
    <t>Obras</t>
  </si>
  <si>
    <t>Resultado financiero (1-2)</t>
  </si>
  <si>
    <t>Al 31 de Diciembre del 2022 y 2021</t>
  </si>
  <si>
    <t>Durante el Año Terminado el 31 de diciembre del 2022</t>
  </si>
  <si>
    <r>
      <rPr>
        <b/>
        <sz val="11"/>
        <rFont val="Calibri"/>
        <family val="2"/>
        <scheme val="minor"/>
      </rPr>
      <t>Nota:</t>
    </r>
    <r>
      <rPr>
        <sz val="11"/>
        <rFont val="Calibri"/>
        <family val="2"/>
        <scheme val="minor"/>
      </rPr>
      <t xml:space="preserve"> Se incluyen gastos pagados con el fondo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</si>
</sst>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_(&quot;RD$&quot;* #,##0_);_(&quot;RD$&quot;* \(#,##0\);_(&quot;RD$&quot;* &quot;-&quot;_);_(@_)"/>
    <numFmt numFmtId="165" formatCode="_(&quot;RD$&quot;* #,##0.00_);_(&quot;RD$&quot;* \(#,##0.00\);_(&quot;RD$&quot;* &quot;-&quot;??_);_(@_)"/>
    <numFmt numFmtId="166" formatCode="_-* #,##0.00\ _P_t_s_-;\-* #,##0.00\ _P_t_s_-;_-* &quot;-&quot;??\ _P_t_s_-;_-@_-"/>
    <numFmt numFmtId="167" formatCode="###0;###0"/>
    <numFmt numFmtId="168" formatCode="###0.0;###0.0"/>
    <numFmt numFmtId="169" formatCode="_(* #,##0_);_(* \(#,##0\);_(* &quot;-&quot;??_);_(@_)"/>
    <numFmt numFmtId="170" formatCode="_-* #,##0.00\ &quot;€&quot;_-;\-* #,##0.00\ &quot;€&quot;_-;_-* &quot;-&quot;??\ &quot;€&quot;_-;_-@_-"/>
    <numFmt numFmtId="171" formatCode="_-* #,##0.00_-;\-* #,##0.00_-;_-* &quot;-&quot;??_-;_-@_-"/>
    <numFmt numFmtId="172" formatCode="_-* #,##0.00\ _€_-;\-* #,##0.00\ _€_-;_-* &quot;-&quot;??\ _€_-;_-@_-"/>
  </numFmts>
  <fonts count="34"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1"/>
      <color rgb="FFFF0000"/>
      <name val="Times New Roman"/>
      <family val="1"/>
    </font>
    <font>
      <sz val="10"/>
      <name val="Arial"/>
      <family val="2"/>
    </font>
    <font>
      <b/>
      <sz val="11"/>
      <name val="Times New Roman"/>
      <family val="1"/>
    </font>
    <font>
      <sz val="11"/>
      <name val="Times New Roman"/>
      <family val="1"/>
    </font>
    <font>
      <b/>
      <sz val="12"/>
      <name val="Times New Roman"/>
      <family val="1"/>
    </font>
    <font>
      <b/>
      <sz val="11"/>
      <color theme="1"/>
      <name val="Calibri"/>
      <family val="2"/>
      <scheme val="minor"/>
    </font>
    <font>
      <sz val="11"/>
      <color theme="0"/>
      <name val="Times New Roman"/>
      <family val="1"/>
    </font>
    <font>
      <sz val="11"/>
      <name val="Calibri"/>
      <family val="2"/>
      <scheme val="minor"/>
    </font>
    <font>
      <b/>
      <u/>
      <sz val="11"/>
      <name val="Times New Roman"/>
      <family val="1"/>
    </font>
    <font>
      <b/>
      <sz val="11"/>
      <color theme="0"/>
      <name val="Times New Roman"/>
      <family val="1"/>
    </font>
    <font>
      <sz val="10"/>
      <name val="Calibri"/>
      <family val="2"/>
      <scheme val="minor"/>
    </font>
    <font>
      <b/>
      <sz val="12"/>
      <name val="Calibri"/>
      <family val="2"/>
      <scheme val="minor"/>
    </font>
    <font>
      <b/>
      <sz val="10"/>
      <name val="Calibri"/>
      <family val="2"/>
      <scheme val="minor"/>
    </font>
    <font>
      <sz val="8"/>
      <name val="Calibri"/>
      <family val="2"/>
      <scheme val="minor"/>
    </font>
    <font>
      <sz val="12"/>
      <name val="Times New Roman"/>
      <family val="1"/>
    </font>
    <font>
      <sz val="12"/>
      <color rgb="FFFF0000"/>
      <name val="Times New Roman"/>
      <family val="1"/>
    </font>
    <font>
      <sz val="9"/>
      <color indexed="81"/>
      <name val="Tahoma"/>
      <family val="2"/>
    </font>
    <font>
      <b/>
      <sz val="9"/>
      <color indexed="81"/>
      <name val="Tahoma"/>
      <family val="2"/>
    </font>
    <font>
      <sz val="11"/>
      <color indexed="8"/>
      <name val="Calibri"/>
      <family val="2"/>
    </font>
    <font>
      <b/>
      <sz val="11"/>
      <color rgb="FFFF0000"/>
      <name val="Calibri"/>
      <family val="2"/>
      <scheme val="minor"/>
    </font>
    <font>
      <b/>
      <sz val="11"/>
      <name val="Calibri"/>
      <family val="2"/>
      <scheme val="minor"/>
    </font>
    <font>
      <sz val="10"/>
      <color rgb="FF000000"/>
      <name val="Times New Roman"/>
      <family val="1"/>
    </font>
    <font>
      <sz val="11"/>
      <color theme="0"/>
      <name val="Calibri"/>
      <family val="2"/>
      <scheme val="minor"/>
    </font>
    <font>
      <b/>
      <sz val="12"/>
      <color theme="0"/>
      <name val="Times New Roman"/>
      <family val="1"/>
    </font>
    <font>
      <b/>
      <sz val="48"/>
      <name val="Times New Roman"/>
      <family val="1"/>
    </font>
    <font>
      <sz val="8"/>
      <color theme="0"/>
      <name val="Times New Roman"/>
      <family val="1"/>
    </font>
    <font>
      <sz val="12"/>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style="thin">
        <color indexed="23"/>
      </top>
      <bottom style="thin">
        <color indexed="23"/>
      </bottom>
      <diagonal/>
    </border>
  </borders>
  <cellStyleXfs count="20">
    <xf numFmtId="0" fontId="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4" fillId="0" borderId="0"/>
    <xf numFmtId="43"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0" fontId="6"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9" fontId="4" fillId="0" borderId="0" applyFont="0" applyFill="0" applyBorder="0" applyAlignment="0" applyProtection="0"/>
    <xf numFmtId="43" fontId="25" fillId="0" borderId="0" applyFont="0" applyFill="0" applyBorder="0" applyAlignment="0" applyProtection="0"/>
    <xf numFmtId="0" fontId="28"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NumberFormat="0" applyFill="0" applyBorder="0" applyAlignment="0" applyProtection="0"/>
  </cellStyleXfs>
  <cellXfs count="93">
    <xf numFmtId="0" fontId="0" fillId="0" borderId="0" xfId="0"/>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49" fontId="13" fillId="0" borderId="0" xfId="0" applyNumberFormat="1" applyFont="1" applyAlignment="1" applyProtection="1">
      <alignment horizontal="center" vertical="center"/>
      <protection locked="0"/>
    </xf>
    <xf numFmtId="0" fontId="21" fillId="0" borderId="0" xfId="0" applyFont="1" applyAlignment="1">
      <alignment horizontal="left"/>
    </xf>
    <xf numFmtId="0" fontId="21" fillId="0" borderId="0" xfId="0" applyFont="1"/>
    <xf numFmtId="0" fontId="11"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horizontal="center"/>
    </xf>
    <xf numFmtId="41" fontId="10" fillId="0" borderId="0" xfId="0" applyNumberFormat="1" applyFont="1" applyAlignment="1" applyProtection="1">
      <alignment vertical="center"/>
      <protection locked="0"/>
    </xf>
    <xf numFmtId="41" fontId="17" fillId="0" borderId="0" xfId="0" applyNumberFormat="1" applyFont="1" applyAlignment="1" applyProtection="1">
      <alignment vertical="center"/>
      <protection locked="0"/>
    </xf>
    <xf numFmtId="41" fontId="10" fillId="0" borderId="0" xfId="0" applyNumberFormat="1" applyFont="1" applyAlignment="1" applyProtection="1">
      <alignment horizontal="right" vertical="center"/>
      <protection locked="0"/>
    </xf>
    <xf numFmtId="0" fontId="11" fillId="2" borderId="0" xfId="0" applyFont="1" applyFill="1" applyAlignment="1">
      <alignment horizontal="left"/>
    </xf>
    <xf numFmtId="169" fontId="10" fillId="0" borderId="0" xfId="9" applyNumberFormat="1" applyFont="1" applyFill="1" applyAlignment="1" applyProtection="1">
      <alignment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0" fillId="0" borderId="0" xfId="0" applyProtection="1">
      <protection locked="0"/>
    </xf>
    <xf numFmtId="0" fontId="21" fillId="0" borderId="0" xfId="0" applyFont="1" applyAlignment="1">
      <alignment horizontal="left" vertical="center" wrapText="1"/>
    </xf>
    <xf numFmtId="0" fontId="14" fillId="0" borderId="0" xfId="0" applyFont="1" applyProtection="1">
      <protection locked="0"/>
    </xf>
    <xf numFmtId="0" fontId="14" fillId="0" borderId="0" xfId="0" applyFont="1" applyAlignment="1" applyProtection="1">
      <alignment wrapText="1"/>
      <protection locked="0"/>
    </xf>
    <xf numFmtId="4" fontId="14" fillId="0" borderId="0" xfId="0" applyNumberFormat="1" applyFont="1" applyProtection="1">
      <protection locked="0"/>
    </xf>
    <xf numFmtId="43" fontId="14" fillId="0" borderId="0" xfId="9" applyFont="1" applyFill="1" applyProtection="1">
      <protection locked="0"/>
    </xf>
    <xf numFmtId="3" fontId="14" fillId="0" borderId="0" xfId="0" applyNumberFormat="1" applyFont="1" applyProtection="1">
      <protection locked="0"/>
    </xf>
    <xf numFmtId="0" fontId="14" fillId="0" borderId="0" xfId="0" applyFont="1" applyAlignment="1" applyProtection="1">
      <alignment horizontal="left" vertical="top" wrapText="1"/>
      <protection locked="0"/>
    </xf>
    <xf numFmtId="169" fontId="14" fillId="0" borderId="0" xfId="0" applyNumberFormat="1" applyFont="1" applyProtection="1">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30" fillId="0" borderId="0" xfId="0" applyFont="1" applyAlignment="1" applyProtection="1">
      <alignment vertical="center"/>
      <protection locked="0"/>
    </xf>
    <xf numFmtId="0" fontId="29" fillId="0" borderId="0" xfId="0" applyFont="1" applyAlignment="1" applyProtection="1">
      <alignment horizontal="center"/>
      <protection locked="0"/>
    </xf>
    <xf numFmtId="41" fontId="14" fillId="0" borderId="0" xfId="0" applyNumberFormat="1" applyFont="1" applyAlignment="1" applyProtection="1">
      <alignment vertical="center"/>
      <protection locked="0"/>
    </xf>
    <xf numFmtId="0" fontId="26" fillId="0" borderId="0" xfId="0" applyFont="1" applyProtection="1">
      <protection locked="0"/>
    </xf>
    <xf numFmtId="0" fontId="16" fillId="0" borderId="0" xfId="0" applyFont="1" applyAlignment="1" applyProtection="1">
      <alignment vertical="center"/>
      <protection locked="0"/>
    </xf>
    <xf numFmtId="2" fontId="15" fillId="0" borderId="0" xfId="0" applyNumberFormat="1" applyFont="1" applyAlignment="1" applyProtection="1">
      <alignment horizontal="center" vertical="center"/>
      <protection locked="0"/>
    </xf>
    <xf numFmtId="169" fontId="10" fillId="0" borderId="0" xfId="9" applyNumberFormat="1" applyFont="1" applyFill="1" applyAlignment="1" applyProtection="1">
      <alignment vertical="center"/>
    </xf>
    <xf numFmtId="0" fontId="12" fillId="0" borderId="0" xfId="0" applyFont="1" applyAlignment="1" applyProtection="1">
      <alignment horizontal="left"/>
      <protection locked="0"/>
    </xf>
    <xf numFmtId="43" fontId="22" fillId="0" borderId="0" xfId="9" applyFont="1" applyFill="1" applyAlignment="1" applyProtection="1">
      <alignment horizontal="left"/>
      <protection locked="0"/>
    </xf>
    <xf numFmtId="169" fontId="21" fillId="0" borderId="0" xfId="9" applyNumberFormat="1" applyFont="1" applyFill="1" applyAlignment="1" applyProtection="1">
      <alignment horizontal="left"/>
      <protection locked="0"/>
    </xf>
    <xf numFmtId="169" fontId="21" fillId="0" borderId="0" xfId="9" applyNumberFormat="1" applyFont="1" applyFill="1" applyAlignment="1" applyProtection="1">
      <alignment horizontal="right"/>
      <protection locked="0"/>
    </xf>
    <xf numFmtId="43" fontId="21" fillId="0" borderId="0" xfId="9" applyFont="1" applyFill="1" applyAlignment="1" applyProtection="1">
      <alignment horizontal="right"/>
      <protection locked="0"/>
    </xf>
    <xf numFmtId="0" fontId="18"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1" applyFont="1" applyAlignment="1" applyProtection="1">
      <alignment vertical="center"/>
      <protection locked="0"/>
    </xf>
    <xf numFmtId="41" fontId="0" fillId="0" borderId="0" xfId="0" applyNumberFormat="1" applyProtection="1">
      <protection locked="0"/>
    </xf>
    <xf numFmtId="0" fontId="5" fillId="0" borderId="0" xfId="1" applyAlignment="1" applyProtection="1">
      <alignment vertical="center"/>
      <protection locked="0"/>
    </xf>
    <xf numFmtId="0" fontId="2" fillId="0" borderId="0" xfId="0" applyFont="1" applyAlignment="1" applyProtection="1">
      <alignment horizontal="right" vertical="center"/>
      <protection locked="0"/>
    </xf>
    <xf numFmtId="43" fontId="10"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1" fontId="15"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vertical="center"/>
      <protection locked="0"/>
    </xf>
    <xf numFmtId="0" fontId="32" fillId="0" borderId="2" xfId="0" applyFont="1" applyBorder="1" applyAlignment="1" applyProtection="1">
      <alignment horizontal="right" vertical="center"/>
      <protection locked="0"/>
    </xf>
    <xf numFmtId="0" fontId="32" fillId="0" borderId="2" xfId="0" applyFont="1" applyBorder="1" applyAlignment="1" applyProtection="1">
      <alignment horizontal="left" vertical="center"/>
      <protection locked="0"/>
    </xf>
    <xf numFmtId="0" fontId="29" fillId="0" borderId="0" xfId="0" applyFont="1" applyAlignment="1" applyProtection="1">
      <alignment vertical="center"/>
      <protection locked="0"/>
    </xf>
    <xf numFmtId="1" fontId="32" fillId="0" borderId="1" xfId="0" applyNumberFormat="1" applyFont="1" applyBorder="1" applyAlignment="1" applyProtection="1">
      <alignment vertical="center"/>
      <protection locked="0"/>
    </xf>
    <xf numFmtId="1" fontId="32" fillId="0" borderId="0" xfId="0" applyNumberFormat="1" applyFont="1" applyAlignment="1" applyProtection="1">
      <alignment vertical="center"/>
      <protection locked="0"/>
    </xf>
    <xf numFmtId="0" fontId="32" fillId="0" borderId="0" xfId="0" applyFont="1" applyAlignment="1" applyProtection="1">
      <alignment horizontal="left" vertical="center"/>
      <protection locked="0"/>
    </xf>
    <xf numFmtId="41" fontId="14" fillId="0" borderId="0" xfId="0" applyNumberFormat="1" applyFont="1" applyProtection="1">
      <protection locked="0"/>
    </xf>
    <xf numFmtId="41" fontId="7" fillId="2" borderId="0" xfId="0" applyNumberFormat="1" applyFont="1" applyFill="1" applyAlignment="1">
      <alignment vertical="center"/>
    </xf>
    <xf numFmtId="0" fontId="32" fillId="0" borderId="0" xfId="0" applyFont="1" applyAlignment="1" applyProtection="1">
      <alignment horizontal="right" vertical="center"/>
      <protection locked="0"/>
    </xf>
    <xf numFmtId="0" fontId="27" fillId="0" borderId="0" xfId="0" applyFont="1" applyAlignment="1" applyProtection="1">
      <alignment horizontal="left" vertical="top" wrapText="1"/>
      <protection locked="0"/>
    </xf>
    <xf numFmtId="0" fontId="27"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164" fontId="14" fillId="0" borderId="0" xfId="0" applyNumberFormat="1" applyFont="1" applyAlignment="1" applyProtection="1">
      <alignment vertical="center"/>
      <protection locked="0"/>
    </xf>
    <xf numFmtId="0" fontId="27" fillId="0" borderId="0" xfId="0" applyFont="1" applyAlignment="1" applyProtection="1">
      <alignment horizontal="center" vertical="top" wrapText="1"/>
      <protection locked="0"/>
    </xf>
    <xf numFmtId="167" fontId="27" fillId="0" borderId="0" xfId="0" applyNumberFormat="1" applyFont="1" applyAlignment="1" applyProtection="1">
      <alignment horizontal="left" vertical="top" wrapText="1"/>
      <protection locked="0"/>
    </xf>
    <xf numFmtId="41" fontId="27" fillId="0" borderId="0" xfId="0" applyNumberFormat="1" applyFont="1" applyAlignment="1">
      <alignment horizontal="center" vertical="top" wrapText="1"/>
    </xf>
    <xf numFmtId="9" fontId="27" fillId="0" borderId="0" xfId="13" applyFont="1" applyFill="1" applyBorder="1" applyAlignment="1" applyProtection="1">
      <alignment horizontal="center" vertical="top" wrapText="1"/>
    </xf>
    <xf numFmtId="169" fontId="27" fillId="0" borderId="0" xfId="9" applyNumberFormat="1" applyFont="1" applyFill="1" applyBorder="1" applyAlignment="1" applyProtection="1">
      <alignment horizontal="center" vertical="top" wrapText="1"/>
    </xf>
    <xf numFmtId="168" fontId="14" fillId="0" borderId="0" xfId="0" applyNumberFormat="1" applyFont="1" applyAlignment="1" applyProtection="1">
      <alignment horizontal="left" vertical="top" wrapText="1"/>
      <protection locked="0"/>
    </xf>
    <xf numFmtId="169" fontId="27" fillId="0" borderId="0" xfId="9" applyNumberFormat="1" applyFont="1" applyFill="1" applyBorder="1" applyAlignment="1" applyProtection="1">
      <alignment horizontal="center" vertical="top" wrapText="1"/>
      <protection locked="0"/>
    </xf>
    <xf numFmtId="169" fontId="14" fillId="0" borderId="0" xfId="9" applyNumberFormat="1" applyFont="1" applyFill="1" applyBorder="1" applyAlignment="1" applyProtection="1">
      <alignment horizontal="center" vertical="top" wrapText="1"/>
    </xf>
    <xf numFmtId="41" fontId="14" fillId="0" borderId="0" xfId="0" applyNumberFormat="1" applyFont="1" applyAlignment="1" applyProtection="1">
      <alignment horizontal="center" vertical="top" wrapText="1"/>
      <protection locked="0"/>
    </xf>
    <xf numFmtId="169" fontId="14" fillId="0" borderId="0" xfId="9" applyNumberFormat="1" applyFont="1" applyFill="1" applyBorder="1" applyAlignment="1" applyProtection="1">
      <alignment horizontal="center" vertical="top" wrapText="1"/>
      <protection locked="0"/>
    </xf>
    <xf numFmtId="9" fontId="14" fillId="0" borderId="0" xfId="13" applyFont="1" applyFill="1" applyBorder="1" applyAlignment="1" applyProtection="1">
      <alignment horizontal="center" vertical="top" wrapText="1"/>
    </xf>
    <xf numFmtId="9" fontId="14" fillId="0" borderId="0" xfId="13" applyFont="1" applyFill="1" applyBorder="1" applyAlignment="1" applyProtection="1">
      <alignment horizontal="center" vertical="top" wrapText="1"/>
      <protection locked="0"/>
    </xf>
    <xf numFmtId="0" fontId="18" fillId="0" borderId="0" xfId="0" applyFont="1" applyAlignment="1" applyProtection="1">
      <alignment horizontal="left" vertical="center" wrapText="1"/>
      <protection locked="0"/>
    </xf>
    <xf numFmtId="169" fontId="27" fillId="0" borderId="0" xfId="9" applyNumberFormat="1" applyFont="1" applyFill="1" applyBorder="1" applyAlignment="1" applyProtection="1">
      <alignment horizontal="center" vertical="center" wrapText="1"/>
      <protection locked="0"/>
    </xf>
    <xf numFmtId="169" fontId="27" fillId="0" borderId="0" xfId="9" applyNumberFormat="1" applyFont="1" applyFill="1" applyBorder="1" applyAlignment="1" applyProtection="1">
      <alignment horizontal="center" vertical="center" wrapText="1"/>
    </xf>
    <xf numFmtId="9" fontId="27" fillId="0" borderId="0" xfId="13" applyFont="1" applyFill="1" applyBorder="1" applyAlignment="1" applyProtection="1">
      <alignment horizontal="center" vertical="center" wrapText="1"/>
    </xf>
    <xf numFmtId="0" fontId="3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left" vertical="center" wrapText="1"/>
      <protection locked="0"/>
    </xf>
    <xf numFmtId="0" fontId="11" fillId="0" borderId="0" xfId="0" applyFont="1" applyAlignment="1">
      <alignment horizontal="left" vertical="top" wrapText="1"/>
    </xf>
    <xf numFmtId="0" fontId="21" fillId="0" borderId="0" xfId="0" applyFont="1" applyAlignment="1">
      <alignment horizontal="left" vertical="top" wrapText="1"/>
    </xf>
    <xf numFmtId="0" fontId="11" fillId="0" borderId="0" xfId="0" applyFont="1" applyAlignment="1">
      <alignment horizontal="center"/>
    </xf>
    <xf numFmtId="0" fontId="21" fillId="0" borderId="0" xfId="0" applyFont="1" applyAlignment="1">
      <alignment horizontal="left" vertical="center" wrapText="1"/>
    </xf>
  </cellXfs>
  <cellStyles count="20">
    <cellStyle name="Comma 2" xfId="17" xr:uid="{00000000-0005-0000-0000-000000000000}"/>
    <cellStyle name="Comma_Hoja de trabajo flujo 2007" xfId="7" xr:uid="{00000000-0005-0000-0000-000001000000}"/>
    <cellStyle name="Currency 2" xfId="16" xr:uid="{00000000-0005-0000-0000-000002000000}"/>
    <cellStyle name="Millares" xfId="9" builtinId="3"/>
    <cellStyle name="Millares 2" xfId="2" xr:uid="{00000000-0005-0000-0000-000004000000}"/>
    <cellStyle name="Millares 3" xfId="6" xr:uid="{00000000-0005-0000-0000-000005000000}"/>
    <cellStyle name="Millares 3 2" xfId="5" xr:uid="{00000000-0005-0000-0000-000006000000}"/>
    <cellStyle name="Millares 4" xfId="12" xr:uid="{00000000-0005-0000-0000-000007000000}"/>
    <cellStyle name="Millares 5" xfId="11" xr:uid="{00000000-0005-0000-0000-000008000000}"/>
    <cellStyle name="Millares 6" xfId="14" xr:uid="{00000000-0005-0000-0000-000009000000}"/>
    <cellStyle name="Millares 7" xfId="18" xr:uid="{00000000-0005-0000-0000-00000A000000}"/>
    <cellStyle name="Moneda 2" xfId="3" xr:uid="{00000000-0005-0000-0000-00000B000000}"/>
    <cellStyle name="Normal" xfId="0" builtinId="0"/>
    <cellStyle name="Normal 2" xfId="8" xr:uid="{00000000-0005-0000-0000-00000D000000}"/>
    <cellStyle name="Normal 2 2" xfId="1" xr:uid="{00000000-0005-0000-0000-00000E000000}"/>
    <cellStyle name="Normal 2 2 2" xfId="4" xr:uid="{00000000-0005-0000-0000-00000F000000}"/>
    <cellStyle name="Normal 3" xfId="10" xr:uid="{00000000-0005-0000-0000-000010000000}"/>
    <cellStyle name="Normal 4" xfId="15" xr:uid="{00000000-0005-0000-0000-000011000000}"/>
    <cellStyle name="Normal 5" xfId="19" xr:uid="{00000000-0005-0000-0000-000012000000}"/>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5"/>
  <sheetViews>
    <sheetView zoomScale="80" zoomScaleNormal="80" workbookViewId="0">
      <selection activeCell="C16" sqref="C16"/>
    </sheetView>
  </sheetViews>
  <sheetFormatPr baseColWidth="10" defaultColWidth="10.85546875" defaultRowHeight="15" x14ac:dyDescent="0.25"/>
  <cols>
    <col min="1" max="1" width="7.7109375" style="5" bestFit="1" customWidth="1"/>
    <col min="2" max="2" width="5.42578125" style="52" customWidth="1"/>
    <col min="3" max="3" width="46.140625" style="1" customWidth="1"/>
    <col min="4" max="4" width="14.42578125" style="2" customWidth="1"/>
    <col min="5" max="5" width="2.7109375" style="30" customWidth="1"/>
    <col min="6" max="6" width="13.85546875" style="48" customWidth="1"/>
    <col min="7" max="7" width="4.42578125" style="30" customWidth="1"/>
    <col min="8" max="8" width="10.85546875" style="18"/>
    <col min="9" max="9" width="12.5703125" style="18" hidden="1" customWidth="1"/>
    <col min="10" max="10" width="44.42578125" style="18" hidden="1" customWidth="1"/>
    <col min="11" max="16384" width="10.85546875" style="18"/>
  </cols>
  <sheetData>
    <row r="1" spans="1:9" ht="6" customHeight="1" x14ac:dyDescent="0.25"/>
    <row r="2" spans="1:9" x14ac:dyDescent="0.25">
      <c r="C2" s="28" t="s">
        <v>13</v>
      </c>
      <c r="D2" s="60">
        <f>SUM(D13:D156)</f>
        <v>1.8742866814136505E-8</v>
      </c>
      <c r="F2" s="60">
        <f>SUM(F13:F156)</f>
        <v>-1.0000017355196178E-2</v>
      </c>
    </row>
    <row r="3" spans="1:9" ht="12" hidden="1" customHeight="1" x14ac:dyDescent="0.25">
      <c r="C3" s="28"/>
      <c r="D3" s="11">
        <v>-3909049.0700000003</v>
      </c>
      <c r="F3" s="11">
        <v>-5789280.7725000177</v>
      </c>
    </row>
    <row r="4" spans="1:9" ht="6" customHeight="1" x14ac:dyDescent="0.25">
      <c r="D4" s="11"/>
      <c r="F4" s="11"/>
    </row>
    <row r="5" spans="1:9" ht="15.75" x14ac:dyDescent="0.25">
      <c r="B5" s="86" t="s">
        <v>14</v>
      </c>
      <c r="C5" s="86"/>
      <c r="D5" s="86"/>
      <c r="E5" s="86"/>
      <c r="F5" s="86"/>
    </row>
    <row r="6" spans="1:9" ht="15.75" x14ac:dyDescent="0.25">
      <c r="B6" s="29"/>
      <c r="C6" s="86" t="s">
        <v>16</v>
      </c>
      <c r="D6" s="86"/>
      <c r="E6" s="86"/>
      <c r="F6" s="86"/>
    </row>
    <row r="7" spans="1:9" ht="15.75" x14ac:dyDescent="0.25">
      <c r="B7" s="29"/>
      <c r="C7" s="86" t="s">
        <v>279</v>
      </c>
      <c r="D7" s="86"/>
      <c r="E7" s="86"/>
      <c r="F7" s="86"/>
    </row>
    <row r="8" spans="1:9" ht="15.75" x14ac:dyDescent="0.25">
      <c r="B8" s="29"/>
      <c r="C8" s="86" t="s">
        <v>0</v>
      </c>
      <c r="D8" s="86"/>
      <c r="E8" s="86"/>
      <c r="F8" s="86"/>
    </row>
    <row r="9" spans="1:9" x14ac:dyDescent="0.25">
      <c r="D9" s="31"/>
      <c r="F9" s="31"/>
    </row>
    <row r="10" spans="1:9" x14ac:dyDescent="0.25">
      <c r="C10" s="16"/>
    </row>
    <row r="11" spans="1:9" x14ac:dyDescent="0.25">
      <c r="A11" s="50" t="s">
        <v>17</v>
      </c>
      <c r="C11" s="3" t="s">
        <v>18</v>
      </c>
      <c r="D11" s="49">
        <v>2022</v>
      </c>
      <c r="F11" s="49">
        <v>2021</v>
      </c>
      <c r="I11" s="32" t="s">
        <v>249</v>
      </c>
    </row>
    <row r="12" spans="1:9" x14ac:dyDescent="0.25">
      <c r="A12" s="5" t="s">
        <v>19</v>
      </c>
      <c r="C12" s="33" t="s">
        <v>20</v>
      </c>
      <c r="D12" s="34"/>
      <c r="E12" s="30" t="s">
        <v>226</v>
      </c>
      <c r="F12" s="49"/>
      <c r="G12" s="30" t="s">
        <v>226</v>
      </c>
      <c r="H12" s="17"/>
    </row>
    <row r="13" spans="1:9" x14ac:dyDescent="0.25">
      <c r="A13" s="5" t="s">
        <v>21</v>
      </c>
      <c r="B13" s="52" t="s">
        <v>21</v>
      </c>
      <c r="C13" s="2" t="s">
        <v>22</v>
      </c>
      <c r="D13" s="15">
        <v>0</v>
      </c>
      <c r="E13" s="30">
        <v>1</v>
      </c>
      <c r="F13" s="15">
        <v>50000</v>
      </c>
      <c r="G13" s="30">
        <v>1</v>
      </c>
      <c r="I13" s="36" t="s">
        <v>245</v>
      </c>
    </row>
    <row r="14" spans="1:9" ht="15.75" x14ac:dyDescent="0.25">
      <c r="A14" s="5" t="s">
        <v>21</v>
      </c>
      <c r="B14" s="52" t="s">
        <v>21</v>
      </c>
      <c r="C14" s="2" t="s">
        <v>23</v>
      </c>
      <c r="D14" s="15">
        <v>51799184.349999994</v>
      </c>
      <c r="E14" s="30">
        <v>1</v>
      </c>
      <c r="F14" s="15">
        <v>41905198.000000007</v>
      </c>
      <c r="G14" s="30">
        <v>1</v>
      </c>
      <c r="I14" s="37" t="s">
        <v>246</v>
      </c>
    </row>
    <row r="15" spans="1:9" x14ac:dyDescent="0.25">
      <c r="A15" s="5" t="s">
        <v>24</v>
      </c>
      <c r="C15" s="2" t="s">
        <v>25</v>
      </c>
      <c r="D15" s="15"/>
      <c r="E15" s="30" t="s">
        <v>260</v>
      </c>
      <c r="F15" s="15"/>
      <c r="G15" s="30" t="s">
        <v>260</v>
      </c>
    </row>
    <row r="16" spans="1:9" x14ac:dyDescent="0.25">
      <c r="A16" s="5" t="s">
        <v>26</v>
      </c>
      <c r="C16" s="2" t="s">
        <v>27</v>
      </c>
      <c r="D16" s="15">
        <v>285566.97200000001</v>
      </c>
      <c r="E16" s="30">
        <v>1</v>
      </c>
      <c r="F16" s="15">
        <v>213992.95999999999</v>
      </c>
      <c r="G16" s="30">
        <v>1</v>
      </c>
      <c r="I16" s="36" t="s">
        <v>247</v>
      </c>
    </row>
    <row r="17" spans="1:10" x14ac:dyDescent="0.25">
      <c r="A17" s="5" t="s">
        <v>28</v>
      </c>
      <c r="C17" s="2" t="s">
        <v>29</v>
      </c>
      <c r="D17" s="15">
        <v>695865.40833333333</v>
      </c>
      <c r="E17" s="30">
        <v>1</v>
      </c>
      <c r="F17" s="15">
        <v>621952.27166666661</v>
      </c>
      <c r="G17" s="30">
        <v>1</v>
      </c>
      <c r="I17" s="36" t="s">
        <v>248</v>
      </c>
    </row>
    <row r="18" spans="1:10" x14ac:dyDescent="0.25">
      <c r="A18" s="5" t="s">
        <v>30</v>
      </c>
      <c r="C18" s="2" t="s">
        <v>31</v>
      </c>
      <c r="D18" s="15">
        <v>22396338.98</v>
      </c>
      <c r="E18" s="30">
        <v>1</v>
      </c>
      <c r="F18" s="15">
        <v>21360225.359999996</v>
      </c>
      <c r="G18" s="30">
        <v>1</v>
      </c>
    </row>
    <row r="19" spans="1:10" x14ac:dyDescent="0.25">
      <c r="A19" s="5" t="s">
        <v>30</v>
      </c>
      <c r="C19" s="2" t="s">
        <v>32</v>
      </c>
      <c r="D19" s="15">
        <v>-17918156.959999997</v>
      </c>
      <c r="E19" s="30">
        <v>1</v>
      </c>
      <c r="F19" s="15">
        <v>-16375423.59</v>
      </c>
      <c r="G19" s="30">
        <v>1</v>
      </c>
    </row>
    <row r="20" spans="1:10" x14ac:dyDescent="0.25">
      <c r="A20" s="5" t="s">
        <v>33</v>
      </c>
      <c r="C20" s="2" t="s">
        <v>34</v>
      </c>
      <c r="D20" s="15"/>
      <c r="E20" s="30" t="s">
        <v>260</v>
      </c>
      <c r="F20" s="15"/>
      <c r="G20" s="30">
        <v>1</v>
      </c>
      <c r="I20" s="36" t="s">
        <v>240</v>
      </c>
    </row>
    <row r="21" spans="1:10" x14ac:dyDescent="0.25">
      <c r="A21" s="5" t="s">
        <v>33</v>
      </c>
      <c r="C21" s="2" t="s">
        <v>35</v>
      </c>
      <c r="D21" s="15"/>
      <c r="E21" s="30" t="s">
        <v>260</v>
      </c>
      <c r="F21" s="15"/>
      <c r="G21" s="30">
        <v>1</v>
      </c>
      <c r="I21" s="18" t="s">
        <v>241</v>
      </c>
    </row>
    <row r="22" spans="1:10" ht="15.75" x14ac:dyDescent="0.25">
      <c r="C22" s="2"/>
      <c r="D22" s="15"/>
      <c r="E22" s="30" t="s">
        <v>226</v>
      </c>
      <c r="F22" s="15"/>
      <c r="G22" s="30" t="s">
        <v>226</v>
      </c>
      <c r="I22" s="38"/>
      <c r="J22" s="18" t="s">
        <v>244</v>
      </c>
    </row>
    <row r="23" spans="1:10" ht="15.75" x14ac:dyDescent="0.25">
      <c r="A23" s="5" t="s">
        <v>19</v>
      </c>
      <c r="C23" s="4" t="s">
        <v>36</v>
      </c>
      <c r="D23" s="15"/>
      <c r="E23" s="30" t="s">
        <v>226</v>
      </c>
      <c r="F23" s="11"/>
      <c r="G23" s="30" t="s">
        <v>226</v>
      </c>
      <c r="I23" s="38"/>
      <c r="J23" s="18" t="s">
        <v>242</v>
      </c>
    </row>
    <row r="24" spans="1:10" ht="15.75" x14ac:dyDescent="0.25">
      <c r="A24" s="5" t="s">
        <v>37</v>
      </c>
      <c r="C24" s="2" t="s">
        <v>38</v>
      </c>
      <c r="D24" s="15">
        <v>-15573708.390000001</v>
      </c>
      <c r="E24" s="30">
        <v>1</v>
      </c>
      <c r="F24" s="15">
        <v>-9656895.9199999981</v>
      </c>
      <c r="G24" s="30">
        <v>1</v>
      </c>
      <c r="I24" s="38"/>
      <c r="J24" s="18" t="s">
        <v>243</v>
      </c>
    </row>
    <row r="25" spans="1:10" ht="15.75" x14ac:dyDescent="0.25">
      <c r="A25" s="5" t="s">
        <v>39</v>
      </c>
      <c r="C25" s="2" t="s">
        <v>40</v>
      </c>
      <c r="D25" s="15">
        <v>0</v>
      </c>
      <c r="E25" s="30" t="s">
        <v>260</v>
      </c>
      <c r="F25" s="15">
        <v>0</v>
      </c>
      <c r="G25" s="30">
        <v>1</v>
      </c>
      <c r="I25" s="38"/>
    </row>
    <row r="26" spans="1:10" ht="15.75" x14ac:dyDescent="0.25">
      <c r="C26" s="2"/>
      <c r="D26" s="11"/>
      <c r="E26" s="30" t="s">
        <v>226</v>
      </c>
      <c r="F26" s="11"/>
      <c r="G26" s="30" t="s">
        <v>226</v>
      </c>
      <c r="I26" s="38"/>
    </row>
    <row r="27" spans="1:10" x14ac:dyDescent="0.25">
      <c r="A27" s="5" t="s">
        <v>19</v>
      </c>
      <c r="C27" s="4" t="s">
        <v>41</v>
      </c>
      <c r="D27" s="15"/>
      <c r="E27" s="30" t="s">
        <v>226</v>
      </c>
      <c r="F27" s="11"/>
      <c r="G27" s="30" t="s">
        <v>226</v>
      </c>
      <c r="I27" s="36" t="s">
        <v>239</v>
      </c>
    </row>
    <row r="28" spans="1:10" x14ac:dyDescent="0.25">
      <c r="A28" s="5" t="s">
        <v>42</v>
      </c>
      <c r="C28" s="2" t="s">
        <v>43</v>
      </c>
      <c r="D28" s="15">
        <v>-34323787.620333314</v>
      </c>
      <c r="E28" s="30">
        <v>1</v>
      </c>
      <c r="F28" s="11">
        <v>-30939658.09</v>
      </c>
      <c r="G28" s="30">
        <v>1</v>
      </c>
      <c r="J28" s="18" t="s">
        <v>250</v>
      </c>
    </row>
    <row r="29" spans="1:10" ht="15.75" x14ac:dyDescent="0.25">
      <c r="A29" s="5" t="s">
        <v>44</v>
      </c>
      <c r="C29" s="2" t="s">
        <v>5</v>
      </c>
      <c r="D29" s="11"/>
      <c r="E29" s="30" t="s">
        <v>226</v>
      </c>
      <c r="F29" s="11"/>
      <c r="G29" s="30" t="s">
        <v>226</v>
      </c>
      <c r="I29" s="39"/>
      <c r="J29" s="18" t="s">
        <v>251</v>
      </c>
    </row>
    <row r="30" spans="1:10" ht="15.75" x14ac:dyDescent="0.25">
      <c r="A30" s="51"/>
      <c r="C30" s="27" t="s">
        <v>45</v>
      </c>
      <c r="D30" s="11"/>
      <c r="E30" s="30" t="s">
        <v>226</v>
      </c>
      <c r="F30" s="11"/>
      <c r="G30" s="30" t="s">
        <v>226</v>
      </c>
      <c r="I30" s="39"/>
    </row>
    <row r="31" spans="1:10" ht="15.75" x14ac:dyDescent="0.25">
      <c r="A31" s="51"/>
      <c r="C31" s="27"/>
      <c r="D31" s="31"/>
      <c r="E31" s="30" t="s">
        <v>226</v>
      </c>
      <c r="F31" s="12"/>
      <c r="G31" s="30" t="s">
        <v>226</v>
      </c>
      <c r="I31" s="39"/>
    </row>
    <row r="32" spans="1:10" ht="15.75" x14ac:dyDescent="0.25">
      <c r="A32" s="51" t="s">
        <v>19</v>
      </c>
      <c r="C32" s="4" t="s">
        <v>46</v>
      </c>
      <c r="D32" s="11"/>
      <c r="E32" s="30" t="s">
        <v>226</v>
      </c>
      <c r="F32" s="12"/>
      <c r="G32" s="30" t="s">
        <v>226</v>
      </c>
      <c r="I32" s="39"/>
    </row>
    <row r="33" spans="1:9" ht="15.75" x14ac:dyDescent="0.25">
      <c r="A33" s="5" t="s">
        <v>47</v>
      </c>
      <c r="C33" s="4" t="s">
        <v>48</v>
      </c>
      <c r="D33" s="15">
        <v>-73486953.600000009</v>
      </c>
      <c r="E33" s="30">
        <v>1</v>
      </c>
      <c r="F33" s="11">
        <v>-68135489.430000007</v>
      </c>
      <c r="G33" s="30">
        <v>1</v>
      </c>
      <c r="I33" s="39"/>
    </row>
    <row r="34" spans="1:9" x14ac:dyDescent="0.25">
      <c r="A34" s="51"/>
      <c r="C34" s="27"/>
      <c r="D34" s="12"/>
      <c r="E34" s="30" t="s">
        <v>226</v>
      </c>
      <c r="F34" s="12"/>
      <c r="G34" s="30" t="s">
        <v>226</v>
      </c>
    </row>
    <row r="35" spans="1:9" ht="15.75" x14ac:dyDescent="0.25">
      <c r="A35" s="51" t="s">
        <v>19</v>
      </c>
      <c r="C35" s="4" t="s">
        <v>49</v>
      </c>
      <c r="D35" s="12"/>
      <c r="E35" s="30" t="s">
        <v>226</v>
      </c>
      <c r="F35" s="12"/>
      <c r="G35" s="30" t="s">
        <v>226</v>
      </c>
      <c r="I35" s="40"/>
    </row>
    <row r="36" spans="1:9" ht="15.75" x14ac:dyDescent="0.25">
      <c r="A36" s="51"/>
      <c r="C36" s="41" t="s">
        <v>50</v>
      </c>
      <c r="D36" s="31"/>
      <c r="E36" s="30" t="s">
        <v>226</v>
      </c>
      <c r="F36" s="12"/>
      <c r="G36" s="30" t="s">
        <v>226</v>
      </c>
      <c r="I36" s="40"/>
    </row>
    <row r="37" spans="1:9" ht="15.75" x14ac:dyDescent="0.25">
      <c r="A37" s="51"/>
      <c r="C37" s="42" t="s">
        <v>51</v>
      </c>
      <c r="D37" s="31"/>
      <c r="E37" s="30" t="s">
        <v>226</v>
      </c>
      <c r="F37" s="12"/>
      <c r="G37" s="30" t="s">
        <v>226</v>
      </c>
      <c r="I37" s="40"/>
    </row>
    <row r="38" spans="1:9" ht="15.75" x14ac:dyDescent="0.25">
      <c r="A38" s="5" t="s">
        <v>52</v>
      </c>
      <c r="B38" s="52" t="s">
        <v>53</v>
      </c>
      <c r="C38" s="2" t="s">
        <v>54</v>
      </c>
      <c r="D38" s="15">
        <v>29556442.620000005</v>
      </c>
      <c r="E38" s="30">
        <v>1</v>
      </c>
      <c r="F38" s="11">
        <v>29283727.680000003</v>
      </c>
      <c r="G38" s="30">
        <v>1</v>
      </c>
      <c r="I38" s="40"/>
    </row>
    <row r="39" spans="1:9" ht="15.75" x14ac:dyDescent="0.25">
      <c r="A39" s="5" t="s">
        <v>52</v>
      </c>
      <c r="B39" s="52" t="s">
        <v>55</v>
      </c>
      <c r="C39" s="2" t="s">
        <v>56</v>
      </c>
      <c r="D39" s="15">
        <v>1008606</v>
      </c>
      <c r="E39" s="30">
        <v>1</v>
      </c>
      <c r="F39" s="11">
        <v>948131.66999999993</v>
      </c>
      <c r="G39" s="30">
        <v>1</v>
      </c>
      <c r="I39" s="40"/>
    </row>
    <row r="40" spans="1:9" ht="15.75" x14ac:dyDescent="0.25">
      <c r="A40" s="5" t="s">
        <v>52</v>
      </c>
      <c r="B40" s="52" t="s">
        <v>30</v>
      </c>
      <c r="C40" s="2" t="s">
        <v>57</v>
      </c>
      <c r="D40" s="15">
        <v>52800</v>
      </c>
      <c r="E40" s="30">
        <v>1</v>
      </c>
      <c r="F40" s="11">
        <v>1602187.76</v>
      </c>
      <c r="G40" s="30">
        <v>1</v>
      </c>
      <c r="I40" s="40"/>
    </row>
    <row r="41" spans="1:9" ht="15.75" x14ac:dyDescent="0.25">
      <c r="A41" s="5" t="s">
        <v>52</v>
      </c>
      <c r="B41" s="52" t="s">
        <v>33</v>
      </c>
      <c r="C41" s="2" t="s">
        <v>58</v>
      </c>
      <c r="D41" s="15">
        <v>2618995.59</v>
      </c>
      <c r="E41" s="30">
        <v>1</v>
      </c>
      <c r="F41" s="11">
        <v>2698318.15</v>
      </c>
      <c r="G41" s="30">
        <v>1</v>
      </c>
      <c r="I41" s="40"/>
    </row>
    <row r="42" spans="1:9" ht="15.75" x14ac:dyDescent="0.25">
      <c r="A42" s="5" t="s">
        <v>52</v>
      </c>
      <c r="B42" s="53" t="s">
        <v>59</v>
      </c>
      <c r="C42" s="2" t="s">
        <v>60</v>
      </c>
      <c r="D42" s="15">
        <v>4060.91</v>
      </c>
      <c r="E42" s="30">
        <v>1</v>
      </c>
      <c r="F42" s="11">
        <v>1185198.24</v>
      </c>
      <c r="G42" s="30">
        <v>1</v>
      </c>
      <c r="I42" s="40"/>
    </row>
    <row r="43" spans="1:9" ht="15.75" x14ac:dyDescent="0.25">
      <c r="A43" s="5" t="s">
        <v>52</v>
      </c>
      <c r="B43" s="52" t="s">
        <v>61</v>
      </c>
      <c r="C43" s="2" t="s">
        <v>62</v>
      </c>
      <c r="D43" s="15">
        <v>0</v>
      </c>
      <c r="E43" s="30" t="s">
        <v>260</v>
      </c>
      <c r="F43" s="11">
        <v>0</v>
      </c>
      <c r="G43" s="30" t="s">
        <v>260</v>
      </c>
      <c r="I43" s="40"/>
    </row>
    <row r="44" spans="1:9" ht="15.75" x14ac:dyDescent="0.25">
      <c r="A44" s="51"/>
      <c r="C44" s="42" t="s">
        <v>63</v>
      </c>
      <c r="D44" s="15">
        <v>0</v>
      </c>
      <c r="E44" s="30" t="s">
        <v>226</v>
      </c>
      <c r="F44" s="12">
        <v>0</v>
      </c>
      <c r="G44" s="30" t="s">
        <v>226</v>
      </c>
      <c r="I44" s="40"/>
    </row>
    <row r="45" spans="1:9" ht="15.75" x14ac:dyDescent="0.25">
      <c r="A45" s="5" t="s">
        <v>52</v>
      </c>
      <c r="B45" s="52" t="s">
        <v>64</v>
      </c>
      <c r="C45" s="2" t="s">
        <v>65</v>
      </c>
      <c r="D45" s="15">
        <v>31586.35</v>
      </c>
      <c r="E45" s="30">
        <v>1</v>
      </c>
      <c r="F45" s="11">
        <v>129927.3</v>
      </c>
      <c r="G45" s="30">
        <v>1</v>
      </c>
      <c r="I45" s="40"/>
    </row>
    <row r="46" spans="1:9" ht="15.75" x14ac:dyDescent="0.25">
      <c r="A46" s="5" t="s">
        <v>52</v>
      </c>
      <c r="B46" s="52" t="s">
        <v>37</v>
      </c>
      <c r="C46" s="2" t="s">
        <v>66</v>
      </c>
      <c r="D46" s="15">
        <v>830250</v>
      </c>
      <c r="E46" s="30">
        <v>1</v>
      </c>
      <c r="F46" s="11">
        <v>675000</v>
      </c>
      <c r="G46" s="30">
        <v>1</v>
      </c>
      <c r="I46" s="40"/>
    </row>
    <row r="47" spans="1:9" ht="15.75" x14ac:dyDescent="0.25">
      <c r="A47" s="5" t="s">
        <v>52</v>
      </c>
      <c r="B47" s="52" t="s">
        <v>67</v>
      </c>
      <c r="C47" s="2" t="s">
        <v>68</v>
      </c>
      <c r="D47" s="15">
        <v>3460237.07</v>
      </c>
      <c r="E47" s="30">
        <v>1</v>
      </c>
      <c r="F47" s="11">
        <v>3363807.16</v>
      </c>
      <c r="G47" s="30">
        <v>1</v>
      </c>
      <c r="I47" s="40"/>
    </row>
    <row r="48" spans="1:9" ht="15.75" x14ac:dyDescent="0.25">
      <c r="A48" s="51"/>
      <c r="C48" s="42" t="s">
        <v>69</v>
      </c>
      <c r="D48" s="42"/>
      <c r="E48" s="30" t="s">
        <v>226</v>
      </c>
      <c r="F48" s="12"/>
      <c r="G48" s="30" t="s">
        <v>226</v>
      </c>
      <c r="I48" s="40"/>
    </row>
    <row r="49" spans="1:9" ht="15.75" x14ac:dyDescent="0.25">
      <c r="A49" s="5" t="s">
        <v>52</v>
      </c>
      <c r="B49" s="52" t="s">
        <v>70</v>
      </c>
      <c r="C49" s="2" t="s">
        <v>71</v>
      </c>
      <c r="D49" s="15">
        <v>0</v>
      </c>
      <c r="E49" s="30" t="s">
        <v>260</v>
      </c>
      <c r="F49" s="11">
        <v>0</v>
      </c>
      <c r="G49" s="30" t="s">
        <v>260</v>
      </c>
      <c r="I49" s="40"/>
    </row>
    <row r="50" spans="1:9" ht="15.75" x14ac:dyDescent="0.25">
      <c r="A50" s="51"/>
      <c r="C50" s="42" t="s">
        <v>72</v>
      </c>
      <c r="D50" s="42"/>
      <c r="E50" s="30" t="s">
        <v>226</v>
      </c>
      <c r="F50" s="12"/>
      <c r="G50" s="30" t="s">
        <v>226</v>
      </c>
      <c r="I50" s="40"/>
    </row>
    <row r="51" spans="1:9" ht="15.75" x14ac:dyDescent="0.25">
      <c r="A51" s="5" t="s">
        <v>52</v>
      </c>
      <c r="B51" s="52" t="s">
        <v>39</v>
      </c>
      <c r="C51" s="2" t="s">
        <v>73</v>
      </c>
      <c r="D51" s="15">
        <v>2104588.04</v>
      </c>
      <c r="E51" s="30">
        <v>1</v>
      </c>
      <c r="F51" s="11">
        <v>2182580.3099999996</v>
      </c>
      <c r="G51" s="30">
        <v>1</v>
      </c>
      <c r="I51" s="40"/>
    </row>
    <row r="52" spans="1:9" ht="15.75" x14ac:dyDescent="0.25">
      <c r="A52" s="5" t="s">
        <v>52</v>
      </c>
      <c r="C52" s="2" t="s">
        <v>74</v>
      </c>
      <c r="D52" s="15">
        <v>2174402.8199999998</v>
      </c>
      <c r="E52" s="30">
        <v>1</v>
      </c>
      <c r="F52" s="11">
        <v>2260217.5599999996</v>
      </c>
      <c r="G52" s="30">
        <v>1</v>
      </c>
      <c r="I52" s="40"/>
    </row>
    <row r="53" spans="1:9" ht="15.75" x14ac:dyDescent="0.25">
      <c r="A53" s="5" t="s">
        <v>52</v>
      </c>
      <c r="C53" s="2" t="s">
        <v>75</v>
      </c>
      <c r="D53" s="15">
        <v>214278.84000000003</v>
      </c>
      <c r="E53" s="30">
        <v>1</v>
      </c>
      <c r="F53" s="11">
        <v>205738.34000000003</v>
      </c>
      <c r="G53" s="30">
        <v>1</v>
      </c>
      <c r="I53" s="40"/>
    </row>
    <row r="54" spans="1:9" ht="15.75" x14ac:dyDescent="0.25">
      <c r="A54" s="51"/>
      <c r="C54" s="41" t="s">
        <v>76</v>
      </c>
      <c r="D54" s="12"/>
      <c r="E54" s="30" t="s">
        <v>226</v>
      </c>
      <c r="F54" s="12"/>
      <c r="G54" s="30" t="s">
        <v>226</v>
      </c>
      <c r="I54" s="40"/>
    </row>
    <row r="55" spans="1:9" ht="15.75" x14ac:dyDescent="0.25">
      <c r="A55" s="51"/>
      <c r="C55" s="42" t="s">
        <v>77</v>
      </c>
      <c r="D55" s="12"/>
      <c r="E55" s="30" t="s">
        <v>226</v>
      </c>
      <c r="F55" s="12"/>
      <c r="G55" s="30" t="s">
        <v>226</v>
      </c>
      <c r="I55" s="40"/>
    </row>
    <row r="56" spans="1:9" ht="15.75" x14ac:dyDescent="0.25">
      <c r="A56" s="5" t="s">
        <v>78</v>
      </c>
      <c r="C56" s="2" t="s">
        <v>79</v>
      </c>
      <c r="D56" s="15">
        <v>0</v>
      </c>
      <c r="E56" s="30" t="s">
        <v>260</v>
      </c>
      <c r="F56" s="11">
        <v>0</v>
      </c>
      <c r="G56" s="30" t="s">
        <v>260</v>
      </c>
      <c r="I56" s="40"/>
    </row>
    <row r="57" spans="1:9" ht="15.75" x14ac:dyDescent="0.25">
      <c r="A57" s="5" t="s">
        <v>78</v>
      </c>
      <c r="C57" s="2" t="s">
        <v>80</v>
      </c>
      <c r="D57" s="15">
        <v>1049978.71</v>
      </c>
      <c r="E57" s="30">
        <v>1</v>
      </c>
      <c r="F57" s="11">
        <v>1156372.22</v>
      </c>
      <c r="G57" s="30">
        <v>1</v>
      </c>
      <c r="I57" s="40"/>
    </row>
    <row r="58" spans="1:9" ht="15.75" x14ac:dyDescent="0.25">
      <c r="A58" s="5" t="s">
        <v>78</v>
      </c>
      <c r="C58" s="2" t="s">
        <v>81</v>
      </c>
      <c r="D58" s="15">
        <v>0</v>
      </c>
      <c r="E58" s="30" t="s">
        <v>260</v>
      </c>
      <c r="F58" s="11">
        <v>0</v>
      </c>
      <c r="G58" s="30">
        <v>1</v>
      </c>
      <c r="I58" s="40"/>
    </row>
    <row r="59" spans="1:9" ht="15.75" x14ac:dyDescent="0.25">
      <c r="A59" s="5" t="s">
        <v>78</v>
      </c>
      <c r="C59" s="2" t="s">
        <v>82</v>
      </c>
      <c r="D59" s="15">
        <v>100095.54000000002</v>
      </c>
      <c r="E59" s="30">
        <v>1</v>
      </c>
      <c r="F59" s="11">
        <v>149713.53</v>
      </c>
      <c r="G59" s="30">
        <v>1</v>
      </c>
      <c r="I59" s="40"/>
    </row>
    <row r="60" spans="1:9" ht="15.75" x14ac:dyDescent="0.25">
      <c r="A60" s="5" t="s">
        <v>78</v>
      </c>
      <c r="C60" s="2" t="s">
        <v>83</v>
      </c>
      <c r="D60" s="15">
        <v>670331.83000000007</v>
      </c>
      <c r="E60" s="30">
        <v>1</v>
      </c>
      <c r="F60" s="11">
        <v>409739.13999999996</v>
      </c>
      <c r="G60" s="30">
        <v>1</v>
      </c>
      <c r="I60" s="40"/>
    </row>
    <row r="61" spans="1:9" ht="15.75" x14ac:dyDescent="0.25">
      <c r="A61" s="51"/>
      <c r="C61" s="42" t="s">
        <v>84</v>
      </c>
      <c r="D61" s="12"/>
      <c r="E61" s="30" t="s">
        <v>226</v>
      </c>
      <c r="F61" s="12"/>
      <c r="G61" s="30" t="s">
        <v>226</v>
      </c>
      <c r="I61" s="40"/>
    </row>
    <row r="62" spans="1:9" ht="15.75" x14ac:dyDescent="0.25">
      <c r="A62" s="5" t="s">
        <v>78</v>
      </c>
      <c r="C62" s="2" t="s">
        <v>85</v>
      </c>
      <c r="D62" s="15">
        <v>191509.66999999998</v>
      </c>
      <c r="E62" s="30">
        <v>1</v>
      </c>
      <c r="F62" s="11">
        <v>43308.01</v>
      </c>
      <c r="G62" s="30">
        <v>1</v>
      </c>
      <c r="I62" s="40">
        <v>53308.01</v>
      </c>
    </row>
    <row r="63" spans="1:9" ht="15.75" x14ac:dyDescent="0.25">
      <c r="A63" s="5" t="s">
        <v>78</v>
      </c>
      <c r="C63" s="2" t="s">
        <v>86</v>
      </c>
      <c r="D63" s="15">
        <v>1091.5</v>
      </c>
      <c r="E63" s="30" t="s">
        <v>260</v>
      </c>
      <c r="F63" s="11">
        <v>0</v>
      </c>
      <c r="G63" s="30">
        <v>1</v>
      </c>
      <c r="I63" s="40"/>
    </row>
    <row r="64" spans="1:9" ht="15.75" x14ac:dyDescent="0.25">
      <c r="A64" s="51"/>
      <c r="C64" s="42" t="s">
        <v>87</v>
      </c>
      <c r="D64" s="12"/>
      <c r="E64" s="30" t="s">
        <v>226</v>
      </c>
      <c r="F64" s="12"/>
      <c r="G64" s="30" t="s">
        <v>226</v>
      </c>
      <c r="I64" s="40"/>
    </row>
    <row r="65" spans="1:9" ht="15.75" x14ac:dyDescent="0.25">
      <c r="A65" s="5" t="s">
        <v>78</v>
      </c>
      <c r="C65" s="2" t="s">
        <v>88</v>
      </c>
      <c r="D65" s="15">
        <v>1928505.08</v>
      </c>
      <c r="E65" s="30">
        <v>1</v>
      </c>
      <c r="F65" s="11">
        <v>131489.12</v>
      </c>
      <c r="G65" s="30">
        <v>1</v>
      </c>
      <c r="I65" s="40"/>
    </row>
    <row r="66" spans="1:9" ht="15.75" x14ac:dyDescent="0.25">
      <c r="A66" s="5" t="s">
        <v>78</v>
      </c>
      <c r="C66" s="2" t="s">
        <v>89</v>
      </c>
      <c r="D66" s="15">
        <v>0</v>
      </c>
      <c r="E66" s="30" t="s">
        <v>260</v>
      </c>
      <c r="F66" s="11">
        <v>0</v>
      </c>
      <c r="G66" s="30" t="s">
        <v>260</v>
      </c>
      <c r="I66" s="40"/>
    </row>
    <row r="67" spans="1:9" ht="15.75" x14ac:dyDescent="0.25">
      <c r="A67" s="51"/>
      <c r="C67" s="42" t="s">
        <v>90</v>
      </c>
      <c r="D67" s="12"/>
      <c r="E67" s="30" t="s">
        <v>226</v>
      </c>
      <c r="F67" s="12"/>
      <c r="G67" s="30" t="s">
        <v>226</v>
      </c>
      <c r="I67" s="40"/>
    </row>
    <row r="68" spans="1:9" ht="15.75" x14ac:dyDescent="0.25">
      <c r="A68" s="5" t="s">
        <v>78</v>
      </c>
      <c r="C68" s="2" t="s">
        <v>91</v>
      </c>
      <c r="D68" s="15">
        <v>450</v>
      </c>
      <c r="E68" s="30">
        <v>1</v>
      </c>
      <c r="F68" s="11">
        <v>60871.72</v>
      </c>
      <c r="G68" s="30">
        <v>1</v>
      </c>
      <c r="I68" s="40"/>
    </row>
    <row r="69" spans="1:9" ht="15.75" x14ac:dyDescent="0.25">
      <c r="A69" s="5" t="s">
        <v>78</v>
      </c>
      <c r="C69" s="2" t="s">
        <v>92</v>
      </c>
      <c r="D69" s="15">
        <v>80450</v>
      </c>
      <c r="E69" s="30" t="s">
        <v>260</v>
      </c>
      <c r="F69" s="11">
        <v>0</v>
      </c>
      <c r="G69" s="30">
        <v>1</v>
      </c>
      <c r="I69" s="40"/>
    </row>
    <row r="70" spans="1:9" ht="15.75" x14ac:dyDescent="0.25">
      <c r="A70" s="51"/>
      <c r="C70" s="42" t="s">
        <v>93</v>
      </c>
      <c r="D70" s="12"/>
      <c r="E70" s="30" t="s">
        <v>226</v>
      </c>
      <c r="F70" s="12"/>
      <c r="G70" s="30" t="s">
        <v>226</v>
      </c>
      <c r="I70" s="40"/>
    </row>
    <row r="71" spans="1:9" ht="15.75" x14ac:dyDescent="0.25">
      <c r="A71" s="5" t="s">
        <v>78</v>
      </c>
      <c r="C71" s="2" t="s">
        <v>94</v>
      </c>
      <c r="D71" s="15">
        <v>0</v>
      </c>
      <c r="E71" s="30">
        <v>1</v>
      </c>
      <c r="F71" s="11">
        <v>146190.30000000002</v>
      </c>
      <c r="G71" s="30">
        <v>1</v>
      </c>
      <c r="I71" s="40"/>
    </row>
    <row r="72" spans="1:9" ht="15.75" x14ac:dyDescent="0.25">
      <c r="A72" s="5" t="s">
        <v>78</v>
      </c>
      <c r="B72" s="54" t="s">
        <v>95</v>
      </c>
      <c r="C72" s="2" t="s">
        <v>96</v>
      </c>
      <c r="D72" s="15">
        <v>0</v>
      </c>
      <c r="E72" s="30" t="s">
        <v>260</v>
      </c>
      <c r="F72" s="11">
        <v>0</v>
      </c>
      <c r="G72" s="30" t="s">
        <v>260</v>
      </c>
      <c r="I72" s="40"/>
    </row>
    <row r="73" spans="1:9" ht="15.75" x14ac:dyDescent="0.25">
      <c r="A73" s="5" t="s">
        <v>78</v>
      </c>
      <c r="C73" s="2" t="s">
        <v>97</v>
      </c>
      <c r="D73" s="15">
        <v>622660</v>
      </c>
      <c r="E73" s="30">
        <v>1</v>
      </c>
      <c r="F73" s="11">
        <v>117971.68</v>
      </c>
      <c r="G73" s="30">
        <v>1</v>
      </c>
      <c r="I73" s="40"/>
    </row>
    <row r="74" spans="1:9" ht="15.75" x14ac:dyDescent="0.25">
      <c r="A74" s="51"/>
      <c r="C74" s="42" t="s">
        <v>98</v>
      </c>
      <c r="D74" s="12"/>
      <c r="E74" s="30" t="s">
        <v>226</v>
      </c>
      <c r="F74" s="12"/>
      <c r="G74" s="30" t="s">
        <v>226</v>
      </c>
      <c r="I74" s="40"/>
    </row>
    <row r="75" spans="1:9" ht="15.75" x14ac:dyDescent="0.25">
      <c r="A75" s="5" t="s">
        <v>78</v>
      </c>
      <c r="C75" s="2" t="s">
        <v>99</v>
      </c>
      <c r="D75" s="15">
        <v>627846.49</v>
      </c>
      <c r="E75" s="30">
        <v>1</v>
      </c>
      <c r="F75" s="11">
        <v>604776.71</v>
      </c>
      <c r="G75" s="30">
        <v>1</v>
      </c>
      <c r="I75" s="40"/>
    </row>
    <row r="76" spans="1:9" ht="15.75" x14ac:dyDescent="0.25">
      <c r="A76" s="5" t="s">
        <v>78</v>
      </c>
      <c r="B76" s="54" t="s">
        <v>100</v>
      </c>
      <c r="C76" s="2" t="s">
        <v>101</v>
      </c>
      <c r="D76" s="15">
        <v>1033305.77</v>
      </c>
      <c r="E76" s="30">
        <v>1</v>
      </c>
      <c r="F76" s="13">
        <v>2902268.87</v>
      </c>
      <c r="G76" s="30">
        <v>1</v>
      </c>
      <c r="I76" s="40"/>
    </row>
    <row r="77" spans="1:9" ht="15.75" x14ac:dyDescent="0.25">
      <c r="A77" s="51"/>
      <c r="C77" s="42" t="s">
        <v>102</v>
      </c>
      <c r="D77" s="12"/>
      <c r="E77" s="30" t="s">
        <v>260</v>
      </c>
      <c r="F77" s="12"/>
      <c r="G77" s="30" t="s">
        <v>260</v>
      </c>
      <c r="I77" s="40"/>
    </row>
    <row r="78" spans="1:9" ht="15.75" x14ac:dyDescent="0.25">
      <c r="A78" s="5" t="s">
        <v>78</v>
      </c>
      <c r="C78" s="2" t="s">
        <v>103</v>
      </c>
      <c r="D78" s="15">
        <v>369945.21</v>
      </c>
      <c r="E78" s="30" t="s">
        <v>260</v>
      </c>
      <c r="F78" s="11">
        <v>0</v>
      </c>
      <c r="G78" s="30">
        <v>1</v>
      </c>
      <c r="I78" s="40"/>
    </row>
    <row r="79" spans="1:9" ht="15.75" x14ac:dyDescent="0.25">
      <c r="A79" s="5" t="s">
        <v>78</v>
      </c>
      <c r="B79" s="54" t="s">
        <v>104</v>
      </c>
      <c r="C79" s="2" t="s">
        <v>105</v>
      </c>
      <c r="D79" s="15">
        <v>0</v>
      </c>
      <c r="E79" s="30" t="s">
        <v>260</v>
      </c>
      <c r="F79" s="11">
        <v>0</v>
      </c>
      <c r="G79" s="30" t="s">
        <v>260</v>
      </c>
      <c r="I79" s="40"/>
    </row>
    <row r="80" spans="1:9" ht="15.75" x14ac:dyDescent="0.25">
      <c r="A80" s="5" t="s">
        <v>78</v>
      </c>
      <c r="B80" s="61"/>
      <c r="C80" s="2" t="s">
        <v>106</v>
      </c>
      <c r="D80" s="15">
        <v>0</v>
      </c>
      <c r="E80" s="30" t="s">
        <v>260</v>
      </c>
      <c r="F80" s="11">
        <v>0</v>
      </c>
      <c r="G80" s="30" t="s">
        <v>260</v>
      </c>
      <c r="I80" s="40"/>
    </row>
    <row r="81" spans="1:9" ht="15.75" x14ac:dyDescent="0.25">
      <c r="A81" s="5" t="s">
        <v>78</v>
      </c>
      <c r="C81" s="2" t="s">
        <v>107</v>
      </c>
      <c r="D81" s="15">
        <v>54390.33</v>
      </c>
      <c r="E81" s="30">
        <v>1</v>
      </c>
      <c r="F81" s="11">
        <v>114675.07</v>
      </c>
      <c r="G81" s="30">
        <v>1</v>
      </c>
      <c r="I81" s="40"/>
    </row>
    <row r="82" spans="1:9" ht="15.75" x14ac:dyDescent="0.25">
      <c r="A82" s="5" t="s">
        <v>78</v>
      </c>
      <c r="B82" s="54" t="s">
        <v>108</v>
      </c>
      <c r="C82" s="2" t="s">
        <v>109</v>
      </c>
      <c r="D82" s="15">
        <v>0</v>
      </c>
      <c r="E82" s="30">
        <v>1</v>
      </c>
      <c r="F82" s="11">
        <v>29188.82</v>
      </c>
      <c r="G82" s="30">
        <v>1</v>
      </c>
      <c r="I82" s="40"/>
    </row>
    <row r="83" spans="1:9" ht="15.75" x14ac:dyDescent="0.25">
      <c r="A83" s="5" t="s">
        <v>78</v>
      </c>
      <c r="C83" s="2" t="s">
        <v>110</v>
      </c>
      <c r="D83" s="15">
        <v>269363.59999999998</v>
      </c>
      <c r="E83" s="30">
        <v>1</v>
      </c>
      <c r="F83" s="11">
        <v>375701.02</v>
      </c>
      <c r="G83" s="30">
        <v>1</v>
      </c>
      <c r="I83" s="40"/>
    </row>
    <row r="84" spans="1:9" ht="15.75" x14ac:dyDescent="0.25">
      <c r="A84" s="51"/>
      <c r="C84" s="42" t="s">
        <v>111</v>
      </c>
      <c r="D84" s="12"/>
      <c r="E84" s="30" t="s">
        <v>226</v>
      </c>
      <c r="F84" s="12"/>
      <c r="G84" s="30" t="s">
        <v>226</v>
      </c>
      <c r="I84" s="40"/>
    </row>
    <row r="85" spans="1:9" ht="15.75" x14ac:dyDescent="0.25">
      <c r="A85" s="5" t="s">
        <v>78</v>
      </c>
      <c r="C85" s="2" t="s">
        <v>112</v>
      </c>
      <c r="D85" s="15">
        <v>9025.58</v>
      </c>
      <c r="E85" s="30">
        <v>1</v>
      </c>
      <c r="F85" s="11">
        <v>14429.05</v>
      </c>
      <c r="G85" s="30">
        <v>1</v>
      </c>
      <c r="I85" s="40"/>
    </row>
    <row r="86" spans="1:9" ht="15.75" x14ac:dyDescent="0.25">
      <c r="A86" s="5" t="s">
        <v>78</v>
      </c>
      <c r="B86" s="54" t="s">
        <v>113</v>
      </c>
      <c r="C86" s="2" t="s">
        <v>114</v>
      </c>
      <c r="D86" s="11"/>
      <c r="E86" s="30" t="s">
        <v>260</v>
      </c>
      <c r="F86" s="11"/>
      <c r="G86" s="30" t="s">
        <v>260</v>
      </c>
      <c r="I86" s="40"/>
    </row>
    <row r="87" spans="1:9" ht="15.75" x14ac:dyDescent="0.25">
      <c r="A87" s="5" t="s">
        <v>78</v>
      </c>
      <c r="C87" s="2" t="s">
        <v>115</v>
      </c>
      <c r="D87" s="15">
        <v>0</v>
      </c>
      <c r="E87" s="30" t="s">
        <v>260</v>
      </c>
      <c r="F87" s="11">
        <v>0</v>
      </c>
      <c r="G87" s="30" t="s">
        <v>260</v>
      </c>
      <c r="I87" s="40"/>
    </row>
    <row r="88" spans="1:9" ht="15.75" x14ac:dyDescent="0.25">
      <c r="A88" s="5" t="s">
        <v>78</v>
      </c>
      <c r="B88" s="52" t="s">
        <v>116</v>
      </c>
      <c r="C88" s="2" t="s">
        <v>117</v>
      </c>
      <c r="D88" s="15">
        <v>944</v>
      </c>
      <c r="E88" s="30">
        <v>1</v>
      </c>
      <c r="F88" s="11">
        <v>10000</v>
      </c>
      <c r="G88" s="30">
        <v>1</v>
      </c>
      <c r="I88" s="40"/>
    </row>
    <row r="89" spans="1:9" ht="15.75" x14ac:dyDescent="0.25">
      <c r="A89" s="5" t="s">
        <v>78</v>
      </c>
      <c r="B89" s="52" t="s">
        <v>116</v>
      </c>
      <c r="C89" s="2" t="s">
        <v>118</v>
      </c>
      <c r="D89" s="15">
        <v>0</v>
      </c>
      <c r="E89" s="30" t="s">
        <v>260</v>
      </c>
      <c r="F89" s="11">
        <v>0</v>
      </c>
      <c r="G89" s="30" t="s">
        <v>260</v>
      </c>
      <c r="I89" s="40"/>
    </row>
    <row r="90" spans="1:9" ht="15.75" x14ac:dyDescent="0.25">
      <c r="A90" s="5" t="s">
        <v>78</v>
      </c>
      <c r="C90" s="2" t="s">
        <v>119</v>
      </c>
      <c r="D90" s="15">
        <v>447342.3</v>
      </c>
      <c r="E90" s="30">
        <v>1</v>
      </c>
      <c r="F90" s="11">
        <v>44680</v>
      </c>
      <c r="G90" s="30">
        <v>1</v>
      </c>
      <c r="I90" s="40"/>
    </row>
    <row r="91" spans="1:9" ht="15.75" x14ac:dyDescent="0.25">
      <c r="A91" s="5" t="s">
        <v>78</v>
      </c>
      <c r="C91" s="2" t="s">
        <v>120</v>
      </c>
      <c r="D91" s="15">
        <v>0</v>
      </c>
      <c r="E91" s="30" t="s">
        <v>260</v>
      </c>
      <c r="F91" s="11">
        <v>0</v>
      </c>
      <c r="G91" s="30" t="s">
        <v>260</v>
      </c>
      <c r="I91" s="40"/>
    </row>
    <row r="92" spans="1:9" ht="15.75" x14ac:dyDescent="0.25">
      <c r="A92" s="5" t="s">
        <v>78</v>
      </c>
      <c r="C92" s="2" t="s">
        <v>121</v>
      </c>
      <c r="D92" s="11">
        <v>180000</v>
      </c>
      <c r="E92" s="30" t="s">
        <v>260</v>
      </c>
      <c r="F92" s="11"/>
      <c r="G92" s="30" t="s">
        <v>260</v>
      </c>
      <c r="I92" s="40"/>
    </row>
    <row r="93" spans="1:9" ht="15.75" x14ac:dyDescent="0.25">
      <c r="A93" s="5" t="s">
        <v>78</v>
      </c>
      <c r="B93" s="54" t="s">
        <v>122</v>
      </c>
      <c r="C93" s="2" t="s">
        <v>123</v>
      </c>
      <c r="D93" s="15">
        <v>465262.08999999997</v>
      </c>
      <c r="E93" s="30">
        <v>1</v>
      </c>
      <c r="F93" s="13">
        <v>89164.930000000008</v>
      </c>
      <c r="G93" s="30">
        <v>1</v>
      </c>
      <c r="I93" s="40"/>
    </row>
    <row r="94" spans="1:9" ht="15.75" x14ac:dyDescent="0.25">
      <c r="A94" s="5" t="s">
        <v>78</v>
      </c>
      <c r="C94" s="2" t="s">
        <v>124</v>
      </c>
      <c r="D94" s="15">
        <v>7398145</v>
      </c>
      <c r="E94" s="30">
        <v>1</v>
      </c>
      <c r="F94" s="11">
        <v>190912</v>
      </c>
      <c r="G94" s="30">
        <v>1</v>
      </c>
      <c r="I94" s="40"/>
    </row>
    <row r="95" spans="1:9" ht="15.75" x14ac:dyDescent="0.25">
      <c r="A95" s="5" t="s">
        <v>78</v>
      </c>
      <c r="C95" s="2" t="s">
        <v>125</v>
      </c>
      <c r="D95" s="15">
        <v>51111.66</v>
      </c>
      <c r="E95" s="30">
        <v>1</v>
      </c>
      <c r="F95" s="11">
        <v>20305.739999999998</v>
      </c>
      <c r="G95" s="30">
        <v>1</v>
      </c>
      <c r="I95" s="40"/>
    </row>
    <row r="96" spans="1:9" ht="15.75" x14ac:dyDescent="0.25">
      <c r="A96" s="51"/>
      <c r="C96" s="42" t="s">
        <v>126</v>
      </c>
      <c r="D96" s="12"/>
      <c r="E96" s="30" t="s">
        <v>226</v>
      </c>
      <c r="F96" s="12"/>
      <c r="G96" s="30" t="s">
        <v>226</v>
      </c>
      <c r="I96" s="40"/>
    </row>
    <row r="97" spans="1:9" ht="15.75" x14ac:dyDescent="0.25">
      <c r="A97" s="51"/>
      <c r="C97" s="42" t="s">
        <v>127</v>
      </c>
      <c r="D97" s="12"/>
      <c r="E97" s="30" t="s">
        <v>226</v>
      </c>
      <c r="F97" s="12"/>
      <c r="G97" s="30" t="s">
        <v>226</v>
      </c>
      <c r="I97" s="40"/>
    </row>
    <row r="98" spans="1:9" ht="15.75" x14ac:dyDescent="0.25">
      <c r="A98" s="5" t="s">
        <v>52</v>
      </c>
      <c r="B98" s="55" t="s">
        <v>128</v>
      </c>
      <c r="C98" s="43" t="s">
        <v>129</v>
      </c>
      <c r="D98" s="15">
        <v>71993.91</v>
      </c>
      <c r="E98" s="30">
        <v>1</v>
      </c>
      <c r="F98" s="11">
        <v>72594.81</v>
      </c>
      <c r="G98" s="30">
        <v>1</v>
      </c>
      <c r="I98" s="40"/>
    </row>
    <row r="99" spans="1:9" ht="15.75" x14ac:dyDescent="0.25">
      <c r="A99" s="5" t="s">
        <v>130</v>
      </c>
      <c r="B99" s="55" t="s">
        <v>131</v>
      </c>
      <c r="C99" s="43" t="s">
        <v>132</v>
      </c>
      <c r="D99" s="15">
        <v>4467</v>
      </c>
      <c r="E99" s="30">
        <v>1</v>
      </c>
      <c r="F99" s="11">
        <v>30909.11</v>
      </c>
      <c r="G99" s="30">
        <v>1</v>
      </c>
      <c r="H99" s="44"/>
      <c r="I99" s="40"/>
    </row>
    <row r="100" spans="1:9" ht="15.75" x14ac:dyDescent="0.25">
      <c r="A100" s="51"/>
      <c r="B100" s="55"/>
      <c r="C100" s="42" t="s">
        <v>133</v>
      </c>
      <c r="D100" s="15">
        <v>0</v>
      </c>
      <c r="E100" s="30" t="s">
        <v>226</v>
      </c>
      <c r="F100" s="12">
        <v>0</v>
      </c>
      <c r="G100" s="30" t="s">
        <v>226</v>
      </c>
      <c r="I100" s="40"/>
    </row>
    <row r="101" spans="1:9" ht="15.75" x14ac:dyDescent="0.25">
      <c r="A101" s="5" t="s">
        <v>130</v>
      </c>
      <c r="B101" s="55" t="s">
        <v>134</v>
      </c>
      <c r="C101" s="43" t="s">
        <v>135</v>
      </c>
      <c r="D101" s="11"/>
      <c r="E101" s="30" t="s">
        <v>260</v>
      </c>
      <c r="F101" s="11"/>
      <c r="G101" s="30" t="s">
        <v>260</v>
      </c>
      <c r="I101" s="40"/>
    </row>
    <row r="102" spans="1:9" ht="15.75" x14ac:dyDescent="0.25">
      <c r="A102" s="5" t="s">
        <v>130</v>
      </c>
      <c r="B102" s="55" t="s">
        <v>136</v>
      </c>
      <c r="C102" s="43" t="s">
        <v>137</v>
      </c>
      <c r="D102" s="15">
        <v>0</v>
      </c>
      <c r="E102" s="30" t="s">
        <v>260</v>
      </c>
      <c r="F102" s="11">
        <v>0</v>
      </c>
      <c r="G102" s="30">
        <v>1</v>
      </c>
      <c r="I102" s="40"/>
    </row>
    <row r="103" spans="1:9" ht="15.75" x14ac:dyDescent="0.25">
      <c r="A103" s="5" t="s">
        <v>52</v>
      </c>
      <c r="B103" s="55" t="s">
        <v>138</v>
      </c>
      <c r="C103" s="43" t="s">
        <v>139</v>
      </c>
      <c r="D103" s="15">
        <v>0</v>
      </c>
      <c r="E103" s="30" t="s">
        <v>260</v>
      </c>
      <c r="F103" s="11">
        <v>0</v>
      </c>
      <c r="G103" s="30">
        <v>1</v>
      </c>
      <c r="I103" s="40"/>
    </row>
    <row r="104" spans="1:9" ht="15.75" x14ac:dyDescent="0.25">
      <c r="A104" s="51"/>
      <c r="B104" s="55"/>
      <c r="C104" s="42" t="s">
        <v>140</v>
      </c>
      <c r="D104" s="12"/>
      <c r="E104" s="30" t="s">
        <v>226</v>
      </c>
      <c r="F104" s="12"/>
      <c r="G104" s="30" t="s">
        <v>226</v>
      </c>
      <c r="I104" s="40"/>
    </row>
    <row r="105" spans="1:9" ht="15.75" x14ac:dyDescent="0.25">
      <c r="A105" s="5" t="s">
        <v>130</v>
      </c>
      <c r="B105" s="55" t="s">
        <v>141</v>
      </c>
      <c r="C105" s="43" t="s">
        <v>142</v>
      </c>
      <c r="D105" s="15">
        <v>38972.82</v>
      </c>
      <c r="E105" s="30">
        <v>1</v>
      </c>
      <c r="F105" s="11">
        <v>21674.25</v>
      </c>
      <c r="G105" s="30">
        <v>1</v>
      </c>
      <c r="I105" s="40"/>
    </row>
    <row r="106" spans="1:9" ht="15.75" x14ac:dyDescent="0.25">
      <c r="A106" s="5" t="s">
        <v>130</v>
      </c>
      <c r="B106" s="55" t="s">
        <v>143</v>
      </c>
      <c r="C106" s="43" t="s">
        <v>144</v>
      </c>
      <c r="D106" s="15">
        <v>82948.7</v>
      </c>
      <c r="E106" s="30">
        <v>1</v>
      </c>
      <c r="F106" s="11">
        <v>83088.26999999999</v>
      </c>
      <c r="G106" s="30">
        <v>1</v>
      </c>
      <c r="I106" s="40"/>
    </row>
    <row r="107" spans="1:9" ht="15.75" x14ac:dyDescent="0.25">
      <c r="A107" s="5" t="s">
        <v>130</v>
      </c>
      <c r="B107" s="55" t="s">
        <v>145</v>
      </c>
      <c r="C107" s="43" t="s">
        <v>146</v>
      </c>
      <c r="D107" s="15">
        <v>29304.239999999998</v>
      </c>
      <c r="E107" s="30">
        <v>1</v>
      </c>
      <c r="F107" s="11">
        <v>103585.5</v>
      </c>
      <c r="G107" s="30">
        <v>1</v>
      </c>
      <c r="I107" s="40"/>
    </row>
    <row r="108" spans="1:9" ht="15.75" x14ac:dyDescent="0.25">
      <c r="A108" s="5" t="s">
        <v>52</v>
      </c>
      <c r="B108" s="55" t="s">
        <v>147</v>
      </c>
      <c r="C108" s="43" t="s">
        <v>148</v>
      </c>
      <c r="D108" s="15">
        <v>0</v>
      </c>
      <c r="E108" s="30" t="s">
        <v>260</v>
      </c>
      <c r="F108" s="11">
        <v>0</v>
      </c>
      <c r="G108" s="30" t="s">
        <v>260</v>
      </c>
      <c r="I108" s="40"/>
    </row>
    <row r="109" spans="1:9" ht="15.75" x14ac:dyDescent="0.25">
      <c r="A109" s="51"/>
      <c r="B109" s="55"/>
      <c r="C109" s="42" t="s">
        <v>149</v>
      </c>
      <c r="D109" s="11"/>
      <c r="E109" s="30" t="s">
        <v>226</v>
      </c>
      <c r="F109" s="12"/>
      <c r="G109" s="30" t="s">
        <v>226</v>
      </c>
      <c r="I109" s="40"/>
    </row>
    <row r="110" spans="1:9" ht="15.75" x14ac:dyDescent="0.25">
      <c r="A110" s="5" t="s">
        <v>130</v>
      </c>
      <c r="B110" s="55" t="s">
        <v>150</v>
      </c>
      <c r="C110" s="43" t="s">
        <v>151</v>
      </c>
      <c r="D110" s="11"/>
      <c r="E110" s="30" t="s">
        <v>260</v>
      </c>
      <c r="F110" s="11"/>
      <c r="G110" s="30" t="s">
        <v>260</v>
      </c>
      <c r="I110" s="40"/>
    </row>
    <row r="111" spans="1:9" ht="15.75" x14ac:dyDescent="0.25">
      <c r="A111" s="5" t="s">
        <v>130</v>
      </c>
      <c r="B111" s="55" t="e">
        <v>#N/A</v>
      </c>
      <c r="C111" s="43" t="s">
        <v>152</v>
      </c>
      <c r="D111" s="15">
        <v>0</v>
      </c>
      <c r="E111" s="30" t="e">
        <v>#N/A</v>
      </c>
      <c r="F111" s="11">
        <v>0</v>
      </c>
      <c r="G111" s="30" t="s">
        <v>260</v>
      </c>
      <c r="I111" s="40"/>
    </row>
    <row r="112" spans="1:9" ht="15.75" x14ac:dyDescent="0.25">
      <c r="A112" s="5" t="s">
        <v>130</v>
      </c>
      <c r="B112" s="55" t="s">
        <v>153</v>
      </c>
      <c r="C112" s="43" t="s">
        <v>154</v>
      </c>
      <c r="D112" s="15">
        <v>140540.12</v>
      </c>
      <c r="E112" s="30">
        <v>1</v>
      </c>
      <c r="F112" s="11">
        <v>142162.38</v>
      </c>
      <c r="G112" s="30" t="s">
        <v>260</v>
      </c>
      <c r="I112" s="40"/>
    </row>
    <row r="113" spans="1:9" ht="15.75" x14ac:dyDescent="0.25">
      <c r="A113" s="5" t="s">
        <v>130</v>
      </c>
      <c r="B113" s="55" t="s">
        <v>155</v>
      </c>
      <c r="C113" s="43" t="s">
        <v>156</v>
      </c>
      <c r="D113" s="15">
        <v>1520</v>
      </c>
      <c r="E113" s="30" t="s">
        <v>260</v>
      </c>
      <c r="F113" s="11">
        <v>0</v>
      </c>
      <c r="G113" s="30" t="s">
        <v>260</v>
      </c>
      <c r="I113" s="40"/>
    </row>
    <row r="114" spans="1:9" ht="15.75" x14ac:dyDescent="0.25">
      <c r="A114" s="5" t="s">
        <v>130</v>
      </c>
      <c r="B114" s="55" t="s">
        <v>157</v>
      </c>
      <c r="C114" s="43" t="s">
        <v>158</v>
      </c>
      <c r="D114" s="15">
        <v>18725.46</v>
      </c>
      <c r="E114" s="30">
        <v>1</v>
      </c>
      <c r="F114" s="11">
        <v>260.77999999999997</v>
      </c>
      <c r="G114" s="30" t="s">
        <v>260</v>
      </c>
      <c r="I114" s="40"/>
    </row>
    <row r="115" spans="1:9" ht="15.75" x14ac:dyDescent="0.25">
      <c r="A115" s="51"/>
      <c r="B115" s="55"/>
      <c r="C115" s="42" t="s">
        <v>159</v>
      </c>
      <c r="D115" s="11"/>
      <c r="E115" s="30" t="s">
        <v>226</v>
      </c>
      <c r="F115" s="12"/>
      <c r="G115" s="30" t="s">
        <v>260</v>
      </c>
      <c r="I115" s="40"/>
    </row>
    <row r="116" spans="1:9" ht="15.75" x14ac:dyDescent="0.25">
      <c r="A116" s="5" t="s">
        <v>130</v>
      </c>
      <c r="B116" s="55" t="s">
        <v>160</v>
      </c>
      <c r="C116" s="43" t="s">
        <v>161</v>
      </c>
      <c r="D116" s="15">
        <v>0</v>
      </c>
      <c r="E116" s="30">
        <v>1</v>
      </c>
      <c r="F116" s="11">
        <v>375</v>
      </c>
      <c r="G116" s="30" t="s">
        <v>260</v>
      </c>
      <c r="I116" s="40"/>
    </row>
    <row r="117" spans="1:9" ht="15.75" x14ac:dyDescent="0.25">
      <c r="A117" s="5" t="s">
        <v>130</v>
      </c>
      <c r="B117" s="55" t="s">
        <v>162</v>
      </c>
      <c r="C117" s="43" t="s">
        <v>163</v>
      </c>
      <c r="D117" s="15">
        <v>2662.2</v>
      </c>
      <c r="E117" s="30" t="s">
        <v>260</v>
      </c>
      <c r="F117" s="11">
        <v>0</v>
      </c>
      <c r="G117" s="30" t="s">
        <v>260</v>
      </c>
      <c r="I117" s="40"/>
    </row>
    <row r="118" spans="1:9" ht="15.75" x14ac:dyDescent="0.25">
      <c r="A118" s="5" t="s">
        <v>130</v>
      </c>
      <c r="B118" s="55" t="s">
        <v>164</v>
      </c>
      <c r="C118" s="43" t="s">
        <v>165</v>
      </c>
      <c r="D118" s="11"/>
      <c r="E118" s="30" t="s">
        <v>260</v>
      </c>
      <c r="F118" s="11"/>
      <c r="G118" s="30" t="s">
        <v>260</v>
      </c>
      <c r="I118" s="40"/>
    </row>
    <row r="119" spans="1:9" ht="15.75" x14ac:dyDescent="0.25">
      <c r="A119" s="5" t="s">
        <v>130</v>
      </c>
      <c r="B119" s="55" t="s">
        <v>166</v>
      </c>
      <c r="C119" s="43" t="s">
        <v>167</v>
      </c>
      <c r="D119" s="15">
        <v>4119.53</v>
      </c>
      <c r="E119" s="30" t="s">
        <v>260</v>
      </c>
      <c r="F119" s="11">
        <v>0</v>
      </c>
      <c r="G119" s="30" t="s">
        <v>260</v>
      </c>
      <c r="I119" s="40"/>
    </row>
    <row r="120" spans="1:9" ht="15.75" x14ac:dyDescent="0.25">
      <c r="A120" s="5" t="s">
        <v>130</v>
      </c>
      <c r="B120" s="55" t="s">
        <v>168</v>
      </c>
      <c r="C120" s="43" t="s">
        <v>169</v>
      </c>
      <c r="D120" s="15">
        <v>0</v>
      </c>
      <c r="E120" s="30" t="s">
        <v>260</v>
      </c>
      <c r="F120" s="11">
        <v>0</v>
      </c>
      <c r="G120" s="30" t="s">
        <v>260</v>
      </c>
      <c r="I120" s="40"/>
    </row>
    <row r="121" spans="1:9" ht="15.75" x14ac:dyDescent="0.25">
      <c r="A121" s="5" t="s">
        <v>130</v>
      </c>
      <c r="B121" s="55" t="e">
        <v>#N/A</v>
      </c>
      <c r="C121" s="43" t="s">
        <v>170</v>
      </c>
      <c r="D121" s="15">
        <v>0</v>
      </c>
      <c r="E121" s="30" t="e">
        <v>#N/A</v>
      </c>
      <c r="F121" s="11">
        <v>0</v>
      </c>
      <c r="G121" s="30" t="s">
        <v>260</v>
      </c>
      <c r="I121" s="40"/>
    </row>
    <row r="122" spans="1:9" ht="15.75" x14ac:dyDescent="0.25">
      <c r="A122" s="5" t="s">
        <v>130</v>
      </c>
      <c r="B122" s="55" t="e">
        <v>#N/A</v>
      </c>
      <c r="C122" s="43" t="s">
        <v>171</v>
      </c>
      <c r="D122" s="11"/>
      <c r="E122" s="30" t="e">
        <v>#N/A</v>
      </c>
      <c r="F122" s="11"/>
      <c r="G122" s="30" t="s">
        <v>260</v>
      </c>
      <c r="I122" s="40"/>
    </row>
    <row r="123" spans="1:9" ht="15.75" x14ac:dyDescent="0.25">
      <c r="A123" s="5" t="s">
        <v>130</v>
      </c>
      <c r="B123" s="55" t="s">
        <v>172</v>
      </c>
      <c r="C123" s="43" t="s">
        <v>173</v>
      </c>
      <c r="D123" s="11"/>
      <c r="E123" s="30" t="s">
        <v>260</v>
      </c>
      <c r="F123" s="11"/>
      <c r="G123" s="30" t="s">
        <v>260</v>
      </c>
      <c r="I123" s="40"/>
    </row>
    <row r="124" spans="1:9" ht="15.75" x14ac:dyDescent="0.25">
      <c r="A124" s="5" t="s">
        <v>130</v>
      </c>
      <c r="B124" s="55" t="e">
        <v>#N/A</v>
      </c>
      <c r="C124" s="43" t="s">
        <v>174</v>
      </c>
      <c r="D124" s="11"/>
      <c r="E124" s="30" t="e">
        <v>#N/A</v>
      </c>
      <c r="F124" s="11"/>
      <c r="G124" s="30" t="s">
        <v>260</v>
      </c>
      <c r="I124" s="40"/>
    </row>
    <row r="125" spans="1:9" ht="15.75" x14ac:dyDescent="0.25">
      <c r="A125" s="51"/>
      <c r="B125" s="55"/>
      <c r="C125" s="42" t="s">
        <v>175</v>
      </c>
      <c r="D125" s="11"/>
      <c r="E125" s="30" t="s">
        <v>226</v>
      </c>
      <c r="F125" s="12" t="s">
        <v>1</v>
      </c>
      <c r="G125" s="30" t="s">
        <v>260</v>
      </c>
      <c r="I125" s="40"/>
    </row>
    <row r="126" spans="1:9" ht="15.75" x14ac:dyDescent="0.25">
      <c r="A126" s="5" t="s">
        <v>130</v>
      </c>
      <c r="B126" s="55" t="s">
        <v>176</v>
      </c>
      <c r="C126" s="43" t="s">
        <v>177</v>
      </c>
      <c r="D126" s="15">
        <v>721246</v>
      </c>
      <c r="E126" s="30">
        <v>1</v>
      </c>
      <c r="F126" s="11">
        <v>550000</v>
      </c>
      <c r="G126" s="30" t="s">
        <v>260</v>
      </c>
      <c r="I126" s="40"/>
    </row>
    <row r="127" spans="1:9" ht="15.75" x14ac:dyDescent="0.25">
      <c r="A127" s="5" t="s">
        <v>130</v>
      </c>
      <c r="B127" s="55" t="s">
        <v>178</v>
      </c>
      <c r="C127" s="43" t="s">
        <v>179</v>
      </c>
      <c r="D127" s="15">
        <v>1678754</v>
      </c>
      <c r="E127" s="30">
        <v>1</v>
      </c>
      <c r="F127" s="11">
        <v>1100000</v>
      </c>
      <c r="G127" s="30" t="s">
        <v>260</v>
      </c>
      <c r="I127" s="40"/>
    </row>
    <row r="128" spans="1:9" ht="15.75" x14ac:dyDescent="0.25">
      <c r="A128" s="5" t="s">
        <v>130</v>
      </c>
      <c r="B128" s="55" t="e">
        <v>#N/A</v>
      </c>
      <c r="C128" s="43" t="s">
        <v>180</v>
      </c>
      <c r="D128" s="15">
        <v>165</v>
      </c>
      <c r="E128" s="30" t="e">
        <v>#N/A</v>
      </c>
      <c r="F128" s="11">
        <v>0</v>
      </c>
      <c r="G128" s="30" t="s">
        <v>260</v>
      </c>
      <c r="I128" s="40"/>
    </row>
    <row r="129" spans="1:9" ht="15.75" x14ac:dyDescent="0.25">
      <c r="A129" s="5" t="s">
        <v>130</v>
      </c>
      <c r="B129" s="55" t="s">
        <v>181</v>
      </c>
      <c r="C129" s="43" t="s">
        <v>182</v>
      </c>
      <c r="D129" s="11"/>
      <c r="E129" s="30" t="s">
        <v>260</v>
      </c>
      <c r="F129" s="11"/>
      <c r="G129" s="30" t="s">
        <v>260</v>
      </c>
      <c r="I129" s="40"/>
    </row>
    <row r="130" spans="1:9" ht="15.75" x14ac:dyDescent="0.25">
      <c r="A130" s="5" t="s">
        <v>130</v>
      </c>
      <c r="B130" s="55" t="s">
        <v>183</v>
      </c>
      <c r="C130" s="43" t="s">
        <v>184</v>
      </c>
      <c r="D130" s="11"/>
      <c r="E130" s="30" t="s">
        <v>260</v>
      </c>
      <c r="F130" s="11"/>
      <c r="G130" s="30" t="s">
        <v>260</v>
      </c>
      <c r="I130" s="40"/>
    </row>
    <row r="131" spans="1:9" ht="15.75" x14ac:dyDescent="0.25">
      <c r="A131" s="5" t="s">
        <v>130</v>
      </c>
      <c r="B131" s="55" t="s">
        <v>185</v>
      </c>
      <c r="C131" s="43" t="s">
        <v>186</v>
      </c>
      <c r="D131" s="15">
        <v>143772.44</v>
      </c>
      <c r="E131" s="30">
        <v>1</v>
      </c>
      <c r="F131" s="11">
        <v>7155.52</v>
      </c>
      <c r="G131" s="30">
        <v>1</v>
      </c>
      <c r="I131" s="40"/>
    </row>
    <row r="132" spans="1:9" ht="15.75" x14ac:dyDescent="0.25">
      <c r="A132" s="51"/>
      <c r="B132" s="55"/>
      <c r="C132" s="42" t="s">
        <v>187</v>
      </c>
      <c r="D132" s="31"/>
      <c r="E132" s="30" t="s">
        <v>226</v>
      </c>
      <c r="F132" s="12"/>
      <c r="G132" s="30" t="s">
        <v>226</v>
      </c>
      <c r="I132" s="40"/>
    </row>
    <row r="133" spans="1:9" ht="15.75" x14ac:dyDescent="0.25">
      <c r="A133" s="5" t="s">
        <v>130</v>
      </c>
      <c r="B133" s="55" t="s">
        <v>188</v>
      </c>
      <c r="C133" s="43" t="s">
        <v>189</v>
      </c>
      <c r="D133" s="15">
        <v>42201.78</v>
      </c>
      <c r="E133" s="30">
        <v>1</v>
      </c>
      <c r="F133" s="11">
        <v>24750.789999999997</v>
      </c>
      <c r="G133" s="30">
        <v>1</v>
      </c>
      <c r="I133" s="40"/>
    </row>
    <row r="134" spans="1:9" ht="15.75" x14ac:dyDescent="0.25">
      <c r="A134" s="5" t="s">
        <v>130</v>
      </c>
      <c r="B134" s="55" t="s">
        <v>190</v>
      </c>
      <c r="C134" s="43" t="s">
        <v>191</v>
      </c>
      <c r="D134" s="15">
        <v>291600.89</v>
      </c>
      <c r="E134" s="30">
        <v>1</v>
      </c>
      <c r="F134" s="11">
        <v>200440.32000000001</v>
      </c>
      <c r="G134" s="30">
        <v>1</v>
      </c>
      <c r="I134" s="40"/>
    </row>
    <row r="135" spans="1:9" ht="15.75" x14ac:dyDescent="0.25">
      <c r="A135" s="5" t="s">
        <v>130</v>
      </c>
      <c r="B135" s="55" t="s">
        <v>192</v>
      </c>
      <c r="C135" s="43" t="s">
        <v>193</v>
      </c>
      <c r="D135" s="11"/>
      <c r="E135" s="30" t="s">
        <v>260</v>
      </c>
      <c r="F135" s="11"/>
      <c r="G135" s="30" t="s">
        <v>260</v>
      </c>
      <c r="I135" s="40"/>
    </row>
    <row r="136" spans="1:9" ht="15.75" x14ac:dyDescent="0.25">
      <c r="A136" s="5" t="s">
        <v>130</v>
      </c>
      <c r="B136" s="55"/>
      <c r="C136" s="43" t="s">
        <v>194</v>
      </c>
      <c r="D136" s="11"/>
      <c r="E136" s="30" t="s">
        <v>260</v>
      </c>
      <c r="F136" s="11"/>
      <c r="G136" s="30" t="s">
        <v>260</v>
      </c>
      <c r="I136" s="40"/>
    </row>
    <row r="137" spans="1:9" ht="15.75" x14ac:dyDescent="0.25">
      <c r="A137" s="5" t="s">
        <v>130</v>
      </c>
      <c r="B137" s="55" t="s">
        <v>195</v>
      </c>
      <c r="C137" s="43" t="s">
        <v>194</v>
      </c>
      <c r="D137" s="11"/>
      <c r="E137" s="30" t="s">
        <v>260</v>
      </c>
      <c r="F137" s="11"/>
      <c r="G137" s="30" t="s">
        <v>260</v>
      </c>
      <c r="I137" s="40"/>
    </row>
    <row r="138" spans="1:9" ht="15.75" x14ac:dyDescent="0.25">
      <c r="A138" s="5" t="s">
        <v>130</v>
      </c>
      <c r="B138" s="55" t="s">
        <v>196</v>
      </c>
      <c r="C138" s="43" t="s">
        <v>197</v>
      </c>
      <c r="D138" s="15">
        <v>172868.6</v>
      </c>
      <c r="E138" s="30">
        <v>1</v>
      </c>
      <c r="F138" s="11">
        <v>135697.28999999998</v>
      </c>
      <c r="G138" s="30">
        <v>1</v>
      </c>
      <c r="I138" s="40"/>
    </row>
    <row r="139" spans="1:9" ht="15.75" x14ac:dyDescent="0.25">
      <c r="A139" s="5" t="s">
        <v>130</v>
      </c>
      <c r="B139" s="55" t="s">
        <v>198</v>
      </c>
      <c r="C139" s="43" t="s">
        <v>199</v>
      </c>
      <c r="D139" s="11"/>
      <c r="E139" s="30" t="s">
        <v>260</v>
      </c>
      <c r="F139" s="11"/>
      <c r="G139" s="30" t="s">
        <v>260</v>
      </c>
      <c r="I139" s="40"/>
    </row>
    <row r="140" spans="1:9" ht="15.75" x14ac:dyDescent="0.25">
      <c r="A140" s="5" t="s">
        <v>130</v>
      </c>
      <c r="B140" s="55" t="s">
        <v>200</v>
      </c>
      <c r="C140" s="43" t="s">
        <v>201</v>
      </c>
      <c r="D140" s="15">
        <v>23159.5</v>
      </c>
      <c r="E140" s="30" t="s">
        <v>260</v>
      </c>
      <c r="F140" s="11">
        <v>0</v>
      </c>
      <c r="G140" s="30" t="s">
        <v>260</v>
      </c>
      <c r="I140" s="40"/>
    </row>
    <row r="141" spans="1:9" ht="15.75" x14ac:dyDescent="0.25">
      <c r="A141" s="5" t="s">
        <v>130</v>
      </c>
      <c r="B141" s="55" t="s">
        <v>202</v>
      </c>
      <c r="C141" s="43" t="s">
        <v>203</v>
      </c>
      <c r="D141" s="15">
        <v>14457.5</v>
      </c>
      <c r="E141" s="30">
        <v>1</v>
      </c>
      <c r="F141" s="11">
        <v>42000.02</v>
      </c>
      <c r="G141" s="30">
        <v>1</v>
      </c>
      <c r="I141" s="40"/>
    </row>
    <row r="142" spans="1:9" ht="15.75" x14ac:dyDescent="0.25">
      <c r="A142" s="5" t="s">
        <v>52</v>
      </c>
      <c r="B142" s="55" t="s">
        <v>204</v>
      </c>
      <c r="C142" s="43" t="s">
        <v>205</v>
      </c>
      <c r="D142" s="15">
        <v>0</v>
      </c>
      <c r="E142" s="30" t="s">
        <v>260</v>
      </c>
      <c r="F142" s="11">
        <v>0</v>
      </c>
      <c r="G142" s="30" t="s">
        <v>260</v>
      </c>
      <c r="I142" s="40"/>
    </row>
    <row r="143" spans="1:9" ht="15.75" x14ac:dyDescent="0.25">
      <c r="A143" s="51"/>
      <c r="C143" s="45"/>
      <c r="D143" s="12"/>
      <c r="E143" s="30" t="s">
        <v>226</v>
      </c>
      <c r="F143" s="12"/>
      <c r="G143" s="30" t="s">
        <v>226</v>
      </c>
      <c r="I143" s="40"/>
    </row>
    <row r="144" spans="1:9" ht="15.75" x14ac:dyDescent="0.25">
      <c r="A144" s="5" t="s">
        <v>130</v>
      </c>
      <c r="B144" s="56" t="s">
        <v>206</v>
      </c>
      <c r="C144" s="43" t="s">
        <v>207</v>
      </c>
      <c r="D144" s="11"/>
      <c r="E144" s="30" t="s">
        <v>260</v>
      </c>
      <c r="F144" s="11"/>
      <c r="G144" s="30" t="s">
        <v>260</v>
      </c>
      <c r="I144" s="40"/>
    </row>
    <row r="145" spans="1:9" ht="15.75" x14ac:dyDescent="0.25">
      <c r="A145" s="5" t="s">
        <v>130</v>
      </c>
      <c r="B145" s="56" t="s">
        <v>208</v>
      </c>
      <c r="C145" s="43" t="s">
        <v>209</v>
      </c>
      <c r="D145" s="15">
        <v>32939.129999999997</v>
      </c>
      <c r="E145" s="30">
        <v>1</v>
      </c>
      <c r="F145" s="11">
        <v>3866.01</v>
      </c>
      <c r="G145" s="30">
        <v>1</v>
      </c>
      <c r="I145" s="40"/>
    </row>
    <row r="146" spans="1:9" ht="15.75" x14ac:dyDescent="0.25">
      <c r="A146" s="51"/>
      <c r="B146" s="57"/>
      <c r="C146" s="45"/>
      <c r="D146" s="12"/>
      <c r="E146" s="30" t="s">
        <v>226</v>
      </c>
      <c r="F146" s="12"/>
      <c r="G146" s="30" t="s">
        <v>226</v>
      </c>
      <c r="I146" s="40"/>
    </row>
    <row r="147" spans="1:9" ht="15.75" x14ac:dyDescent="0.25">
      <c r="A147" s="5" t="s">
        <v>78</v>
      </c>
      <c r="C147" s="2" t="s">
        <v>210</v>
      </c>
      <c r="D147" s="15">
        <v>2700262.6799999997</v>
      </c>
      <c r="E147" s="30">
        <v>1</v>
      </c>
      <c r="F147" s="11">
        <v>4568080.25</v>
      </c>
      <c r="G147" s="30">
        <v>1</v>
      </c>
      <c r="I147" s="40"/>
    </row>
    <row r="148" spans="1:9" ht="15.75" x14ac:dyDescent="0.25">
      <c r="A148" s="51"/>
      <c r="C148" s="42" t="s">
        <v>211</v>
      </c>
      <c r="D148" s="12"/>
      <c r="E148" s="30" t="s">
        <v>226</v>
      </c>
      <c r="F148" s="12"/>
      <c r="G148" s="30" t="s">
        <v>226</v>
      </c>
      <c r="I148" s="40"/>
    </row>
    <row r="149" spans="1:9" ht="15.75" x14ac:dyDescent="0.25">
      <c r="A149" s="5" t="s">
        <v>212</v>
      </c>
      <c r="B149" s="54" t="s">
        <v>213</v>
      </c>
      <c r="C149" s="2" t="s">
        <v>214</v>
      </c>
      <c r="D149" s="15">
        <v>0</v>
      </c>
      <c r="E149" s="30">
        <v>1</v>
      </c>
      <c r="F149" s="11">
        <v>400</v>
      </c>
      <c r="G149" s="30">
        <v>1</v>
      </c>
      <c r="I149" s="40"/>
    </row>
    <row r="150" spans="1:9" ht="15.75" x14ac:dyDescent="0.25">
      <c r="A150" s="5" t="s">
        <v>52</v>
      </c>
      <c r="B150" s="54" t="s">
        <v>215</v>
      </c>
      <c r="C150" s="2" t="s">
        <v>216</v>
      </c>
      <c r="D150" s="15">
        <v>45000</v>
      </c>
      <c r="E150" s="30">
        <v>1</v>
      </c>
      <c r="F150" s="11">
        <v>71500</v>
      </c>
      <c r="G150" s="30">
        <v>1</v>
      </c>
      <c r="I150" s="40"/>
    </row>
    <row r="151" spans="1:9" ht="15.75" x14ac:dyDescent="0.25">
      <c r="A151" s="5" t="s">
        <v>52</v>
      </c>
      <c r="B151" s="54" t="s">
        <v>217</v>
      </c>
      <c r="C151" s="2" t="s">
        <v>218</v>
      </c>
      <c r="D151" s="15">
        <v>0</v>
      </c>
      <c r="E151" s="30" t="s">
        <v>260</v>
      </c>
      <c r="F151" s="11">
        <v>0</v>
      </c>
      <c r="G151" s="30">
        <v>1</v>
      </c>
      <c r="I151" s="40"/>
    </row>
    <row r="152" spans="1:9" ht="15.75" x14ac:dyDescent="0.25">
      <c r="A152" s="5" t="s">
        <v>212</v>
      </c>
      <c r="B152" s="54" t="s">
        <v>219</v>
      </c>
      <c r="C152" s="2" t="s">
        <v>220</v>
      </c>
      <c r="D152" s="15">
        <v>0</v>
      </c>
      <c r="E152" s="30" t="s">
        <v>260</v>
      </c>
      <c r="F152" s="11">
        <v>0</v>
      </c>
      <c r="G152" s="30" t="s">
        <v>260</v>
      </c>
      <c r="I152" s="40"/>
    </row>
    <row r="153" spans="1:9" ht="15.75" x14ac:dyDescent="0.25">
      <c r="A153" s="5" t="s">
        <v>221</v>
      </c>
      <c r="B153" s="58"/>
      <c r="C153" s="2" t="s">
        <v>222</v>
      </c>
      <c r="D153" s="15">
        <v>1542733.3699999973</v>
      </c>
      <c r="E153" s="30">
        <v>1</v>
      </c>
      <c r="F153" s="11">
        <v>1393679.0799999982</v>
      </c>
      <c r="G153" s="30">
        <v>1</v>
      </c>
      <c r="I153" s="40"/>
    </row>
    <row r="154" spans="1:9" x14ac:dyDescent="0.25">
      <c r="A154" s="5" t="s">
        <v>221</v>
      </c>
      <c r="B154" s="58"/>
      <c r="C154" s="2" t="s">
        <v>223</v>
      </c>
      <c r="D154" s="15">
        <v>713233.38999999978</v>
      </c>
      <c r="E154" s="30">
        <v>1</v>
      </c>
      <c r="F154" s="11">
        <v>226330.17833333332</v>
      </c>
      <c r="G154" s="30">
        <v>1</v>
      </c>
    </row>
    <row r="155" spans="1:9" x14ac:dyDescent="0.25">
      <c r="A155" s="5" t="s">
        <v>252</v>
      </c>
      <c r="B155" s="58"/>
      <c r="C155" s="2" t="s">
        <v>2</v>
      </c>
      <c r="D155" s="15"/>
      <c r="F155" s="11">
        <v>802460.60000000009</v>
      </c>
    </row>
    <row r="156" spans="1:9" ht="12.95" customHeight="1" x14ac:dyDescent="0.25">
      <c r="A156" s="5" t="s">
        <v>78</v>
      </c>
      <c r="C156" s="2" t="s">
        <v>224</v>
      </c>
      <c r="D156" s="15">
        <v>0</v>
      </c>
      <c r="E156" s="30">
        <v>1</v>
      </c>
      <c r="F156" s="11">
        <v>228496.16999999993</v>
      </c>
      <c r="G156" s="30">
        <v>1</v>
      </c>
    </row>
    <row r="157" spans="1:9" x14ac:dyDescent="0.25">
      <c r="C157" s="4"/>
      <c r="D157" s="11"/>
      <c r="E157" s="30" t="s">
        <v>260</v>
      </c>
      <c r="F157" s="11"/>
      <c r="G157" s="30" t="s">
        <v>260</v>
      </c>
    </row>
    <row r="158" spans="1:9" x14ac:dyDescent="0.25">
      <c r="A158" s="51"/>
      <c r="C158" s="42" t="s">
        <v>225</v>
      </c>
      <c r="D158" s="35">
        <f>SUM(D33:D156)</f>
        <v>-7361302.7400000086</v>
      </c>
      <c r="E158" s="30" t="s">
        <v>226</v>
      </c>
      <c r="F158" s="35">
        <f>SUM(F33:F156)</f>
        <v>-7179391.0016666744</v>
      </c>
      <c r="G158" s="30" t="s">
        <v>226</v>
      </c>
    </row>
    <row r="159" spans="1:9" x14ac:dyDescent="0.25">
      <c r="D159" s="11"/>
      <c r="E159" s="30" t="s">
        <v>226</v>
      </c>
      <c r="F159" s="11"/>
      <c r="G159" s="30" t="s">
        <v>226</v>
      </c>
    </row>
    <row r="160" spans="1:9" x14ac:dyDescent="0.25">
      <c r="D160" s="11"/>
      <c r="E160" s="30" t="s">
        <v>226</v>
      </c>
      <c r="F160" s="11"/>
      <c r="G160" s="30" t="s">
        <v>226</v>
      </c>
    </row>
    <row r="161" spans="3:7" x14ac:dyDescent="0.25">
      <c r="C161" s="1" t="s">
        <v>1</v>
      </c>
      <c r="D161" s="11"/>
      <c r="F161" s="11"/>
    </row>
    <row r="162" spans="3:7" x14ac:dyDescent="0.25">
      <c r="C162" s="46" t="s">
        <v>13</v>
      </c>
      <c r="D162" s="35">
        <f>+SUBTOTAL(9,D12:D156)</f>
        <v>1.8742866814136505E-8</v>
      </c>
      <c r="E162" s="30" t="s">
        <v>226</v>
      </c>
      <c r="F162" s="35">
        <f>+SUBTOTAL(9,F12:F156)</f>
        <v>-1.0000017355196178E-2</v>
      </c>
      <c r="G162" s="30" t="s">
        <v>226</v>
      </c>
    </row>
    <row r="163" spans="3:7" x14ac:dyDescent="0.25">
      <c r="C163" s="46"/>
      <c r="D163" s="11"/>
      <c r="E163" s="30" t="s">
        <v>226</v>
      </c>
      <c r="F163" s="11"/>
      <c r="G163" s="30" t="s">
        <v>226</v>
      </c>
    </row>
    <row r="164" spans="3:7" x14ac:dyDescent="0.25">
      <c r="C164" s="46"/>
      <c r="D164" s="47"/>
      <c r="E164" s="30" t="s">
        <v>226</v>
      </c>
      <c r="F164" s="11"/>
      <c r="G164" s="30" t="s">
        <v>226</v>
      </c>
    </row>
    <row r="165" spans="3:7" x14ac:dyDescent="0.25">
      <c r="C165" s="46"/>
      <c r="D165" s="11"/>
      <c r="F165" s="11"/>
    </row>
    <row r="166" spans="3:7" x14ac:dyDescent="0.25">
      <c r="C166" s="46"/>
      <c r="D166" s="15"/>
      <c r="E166" s="30" t="s">
        <v>226</v>
      </c>
      <c r="F166" s="11"/>
      <c r="G166" s="30" t="s">
        <v>226</v>
      </c>
    </row>
    <row r="167" spans="3:7" hidden="1" x14ac:dyDescent="0.25">
      <c r="C167" s="46"/>
      <c r="D167" s="11"/>
      <c r="F167" s="11"/>
    </row>
    <row r="168" spans="3:7" x14ac:dyDescent="0.25">
      <c r="C168" s="46"/>
      <c r="D168" s="11"/>
      <c r="F168" s="11"/>
    </row>
    <row r="169" spans="3:7" x14ac:dyDescent="0.25">
      <c r="C169" s="46"/>
      <c r="D169" s="11"/>
      <c r="F169" s="11"/>
    </row>
    <row r="170" spans="3:7" x14ac:dyDescent="0.25">
      <c r="C170" s="46"/>
      <c r="D170" s="11"/>
      <c r="F170" s="11"/>
    </row>
    <row r="171" spans="3:7" x14ac:dyDescent="0.25">
      <c r="C171" s="46"/>
      <c r="D171" s="11"/>
      <c r="F171" s="11"/>
    </row>
    <row r="172" spans="3:7" x14ac:dyDescent="0.25">
      <c r="C172" s="46"/>
      <c r="D172" s="11"/>
      <c r="F172" s="11"/>
    </row>
    <row r="173" spans="3:7" x14ac:dyDescent="0.25">
      <c r="C173" s="46"/>
      <c r="D173" s="11"/>
      <c r="F173" s="11"/>
    </row>
    <row r="174" spans="3:7" x14ac:dyDescent="0.25">
      <c r="C174" s="46"/>
      <c r="D174" s="11"/>
      <c r="F174" s="11"/>
    </row>
    <row r="175" spans="3:7" x14ac:dyDescent="0.25">
      <c r="C175" s="46"/>
      <c r="D175" s="11"/>
      <c r="F175" s="11"/>
    </row>
    <row r="176" spans="3:7" x14ac:dyDescent="0.25">
      <c r="C176" s="46"/>
      <c r="D176" s="11"/>
      <c r="F176" s="11"/>
    </row>
    <row r="177" spans="1:6" x14ac:dyDescent="0.25">
      <c r="C177" s="46"/>
      <c r="D177" s="11"/>
      <c r="F177" s="11"/>
    </row>
    <row r="178" spans="1:6" x14ac:dyDescent="0.25">
      <c r="C178" s="46"/>
      <c r="D178" s="11"/>
      <c r="F178" s="11"/>
    </row>
    <row r="179" spans="1:6" x14ac:dyDescent="0.25">
      <c r="C179" s="46"/>
      <c r="D179" s="11"/>
      <c r="F179" s="11"/>
    </row>
    <row r="180" spans="1:6" x14ac:dyDescent="0.25">
      <c r="C180" s="46"/>
      <c r="D180" s="11"/>
      <c r="F180" s="11"/>
    </row>
    <row r="181" spans="1:6" x14ac:dyDescent="0.25">
      <c r="C181" s="46"/>
      <c r="D181" s="11"/>
      <c r="F181" s="11"/>
    </row>
    <row r="182" spans="1:6" x14ac:dyDescent="0.25">
      <c r="C182" s="46"/>
      <c r="D182" s="11"/>
      <c r="F182" s="11"/>
    </row>
    <row r="183" spans="1:6" x14ac:dyDescent="0.25">
      <c r="C183" s="46"/>
      <c r="D183" s="11"/>
      <c r="F183" s="11"/>
    </row>
    <row r="184" spans="1:6" x14ac:dyDescent="0.25">
      <c r="C184" s="46"/>
      <c r="D184" s="11"/>
      <c r="F184" s="11"/>
    </row>
    <row r="185" spans="1:6" x14ac:dyDescent="0.25">
      <c r="C185" s="46"/>
      <c r="D185" s="11"/>
      <c r="F185" s="11"/>
    </row>
    <row r="186" spans="1:6" x14ac:dyDescent="0.25">
      <c r="C186" s="46"/>
      <c r="D186" s="11"/>
      <c r="F186" s="11"/>
    </row>
    <row r="187" spans="1:6" x14ac:dyDescent="0.25">
      <c r="C187" s="46"/>
      <c r="D187" s="11"/>
      <c r="F187" s="11"/>
    </row>
    <row r="188" spans="1:6" x14ac:dyDescent="0.25">
      <c r="C188" s="46"/>
      <c r="D188" s="11"/>
      <c r="F188" s="11"/>
    </row>
    <row r="189" spans="1:6" x14ac:dyDescent="0.25">
      <c r="A189" s="5" t="s">
        <v>15</v>
      </c>
      <c r="C189" s="46"/>
      <c r="D189" s="11"/>
      <c r="F189" s="11"/>
    </row>
    <row r="190" spans="1:6" x14ac:dyDescent="0.25">
      <c r="C190" s="46"/>
      <c r="D190" s="11"/>
      <c r="F190" s="11"/>
    </row>
    <row r="191" spans="1:6" x14ac:dyDescent="0.25">
      <c r="C191" s="46"/>
      <c r="D191" s="11"/>
      <c r="F191" s="11"/>
    </row>
    <row r="192" spans="1:6" x14ac:dyDescent="0.25">
      <c r="C192" s="46"/>
      <c r="D192" s="11"/>
      <c r="F192" s="11"/>
    </row>
    <row r="193" spans="3:6" x14ac:dyDescent="0.25">
      <c r="C193" s="46"/>
      <c r="D193" s="11"/>
      <c r="F193" s="11"/>
    </row>
    <row r="194" spans="3:6" x14ac:dyDescent="0.25">
      <c r="C194" s="46"/>
      <c r="D194" s="11"/>
      <c r="F194" s="11"/>
    </row>
    <row r="195" spans="3:6" x14ac:dyDescent="0.25">
      <c r="C195" s="46"/>
      <c r="D195" s="11"/>
      <c r="F195" s="11"/>
    </row>
  </sheetData>
  <sheetProtection formatCells="0" formatColumns="0" formatRows="0"/>
  <autoFilter ref="A11:G166" xr:uid="{00000000-0009-0000-0000-000000000000}"/>
  <mergeCells count="4">
    <mergeCell ref="C6:F6"/>
    <mergeCell ref="C7:F7"/>
    <mergeCell ref="C8:F8"/>
    <mergeCell ref="B5:F5"/>
  </mergeCells>
  <phoneticPr fontId="20" type="noConversion"/>
  <pageMargins left="0.70866141732283472" right="0.70866141732283472" top="0.74803149606299213" bottom="0.74803149606299213" header="0.31496062992125984" footer="0.31496062992125984"/>
  <pageSetup orientation="portrait" r:id="rId1"/>
  <ignoredErrors>
    <ignoredError sqref="A13:B1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0"/>
  <sheetViews>
    <sheetView tabSelected="1" zoomScale="84" zoomScaleNormal="84" workbookViewId="0">
      <selection activeCell="B13" sqref="B13"/>
    </sheetView>
  </sheetViews>
  <sheetFormatPr baseColWidth="10" defaultColWidth="10.85546875" defaultRowHeight="15" x14ac:dyDescent="0.25"/>
  <cols>
    <col min="1" max="1" width="3.5703125" style="20" bestFit="1" customWidth="1"/>
    <col min="2" max="2" width="38.5703125" style="20" customWidth="1"/>
    <col min="3" max="3" width="16" style="20" bestFit="1" customWidth="1"/>
    <col min="4" max="4" width="15.7109375" style="20" bestFit="1" customWidth="1"/>
    <col min="5" max="5" width="16.42578125" style="20" customWidth="1"/>
    <col min="6" max="6" width="15.28515625" style="20" bestFit="1" customWidth="1"/>
    <col min="7" max="8" width="10.85546875" style="20"/>
    <col min="9" max="9" width="52.28515625" style="20" customWidth="1"/>
    <col min="10" max="10" width="10.85546875" style="20" customWidth="1"/>
    <col min="11" max="12" width="14" style="20" bestFit="1" customWidth="1"/>
    <col min="13" max="16384" width="10.85546875" style="20"/>
  </cols>
  <sheetData>
    <row r="1" spans="1:10" x14ac:dyDescent="0.25">
      <c r="A1" s="87" t="s">
        <v>7</v>
      </c>
      <c r="B1" s="87"/>
      <c r="C1" s="87"/>
      <c r="D1" s="87"/>
      <c r="E1" s="87"/>
      <c r="F1" s="87"/>
      <c r="G1" s="63"/>
      <c r="H1" s="63"/>
    </row>
    <row r="2" spans="1:10" x14ac:dyDescent="0.25">
      <c r="A2" s="87" t="s">
        <v>280</v>
      </c>
      <c r="B2" s="87"/>
      <c r="C2" s="87"/>
      <c r="D2" s="87"/>
      <c r="E2" s="87"/>
      <c r="F2" s="87"/>
      <c r="G2" s="63"/>
      <c r="H2" s="63"/>
      <c r="J2" s="21"/>
    </row>
    <row r="3" spans="1:10" x14ac:dyDescent="0.25">
      <c r="A3" s="87" t="s">
        <v>8</v>
      </c>
      <c r="B3" s="87"/>
      <c r="C3" s="87"/>
      <c r="D3" s="87"/>
      <c r="E3" s="87"/>
      <c r="F3" s="87"/>
      <c r="G3" s="63"/>
      <c r="H3" s="63"/>
      <c r="J3" s="21"/>
    </row>
    <row r="4" spans="1:10" x14ac:dyDescent="0.25">
      <c r="A4" s="87" t="s">
        <v>9</v>
      </c>
      <c r="B4" s="87"/>
      <c r="C4" s="87"/>
      <c r="D4" s="87"/>
      <c r="E4" s="87"/>
      <c r="F4" s="87"/>
      <c r="G4" s="63"/>
      <c r="H4" s="63"/>
      <c r="J4" s="21"/>
    </row>
    <row r="5" spans="1:10" x14ac:dyDescent="0.25">
      <c r="A5" s="87"/>
      <c r="B5" s="87"/>
      <c r="C5" s="87"/>
      <c r="D5" s="87"/>
      <c r="E5" s="87"/>
      <c r="F5" s="87"/>
      <c r="G5" s="63"/>
      <c r="H5" s="63"/>
      <c r="J5" s="21"/>
    </row>
    <row r="6" spans="1:10" ht="47.45" customHeight="1" x14ac:dyDescent="0.25">
      <c r="A6" s="88" t="s">
        <v>261</v>
      </c>
      <c r="B6" s="88"/>
      <c r="C6" s="69" t="s">
        <v>262</v>
      </c>
      <c r="D6" s="69" t="s">
        <v>263</v>
      </c>
      <c r="E6" s="69" t="s">
        <v>10</v>
      </c>
      <c r="F6" s="69" t="s">
        <v>11</v>
      </c>
      <c r="J6" s="21"/>
    </row>
    <row r="7" spans="1:10" x14ac:dyDescent="0.25">
      <c r="A7" s="70">
        <v>1</v>
      </c>
      <c r="B7" s="62" t="s">
        <v>264</v>
      </c>
      <c r="C7" s="71">
        <f>SUM(C8:C16)</f>
        <v>72826675</v>
      </c>
      <c r="D7" s="71">
        <f>SUM(D8:D16)</f>
        <v>73486953.600000009</v>
      </c>
      <c r="E7" s="72">
        <f>IF(C7,D7/C7,"")</f>
        <v>1.009066438911292</v>
      </c>
      <c r="F7" s="73">
        <f>SUM(F8:F16)</f>
        <v>-660278.60000001069</v>
      </c>
      <c r="J7" s="21"/>
    </row>
    <row r="8" spans="1:10" x14ac:dyDescent="0.25">
      <c r="A8" s="74">
        <v>1.1000000000000001</v>
      </c>
      <c r="B8" s="25" t="s">
        <v>265</v>
      </c>
      <c r="C8" s="75">
        <v>0</v>
      </c>
      <c r="D8" s="75">
        <v>0</v>
      </c>
      <c r="E8" s="72" t="str">
        <f t="shared" ref="E8:E26" si="0">IF(C8,D8/C8,"")</f>
        <v/>
      </c>
      <c r="F8" s="76">
        <f t="shared" ref="F8:F16" si="1">+C8-D8</f>
        <v>0</v>
      </c>
      <c r="J8" s="21"/>
    </row>
    <row r="9" spans="1:10" x14ac:dyDescent="0.25">
      <c r="A9" s="74">
        <v>1.2</v>
      </c>
      <c r="B9" s="25" t="s">
        <v>266</v>
      </c>
      <c r="C9" s="75">
        <v>0</v>
      </c>
      <c r="D9" s="75">
        <v>0</v>
      </c>
      <c r="E9" s="72" t="str">
        <f t="shared" si="0"/>
        <v/>
      </c>
      <c r="F9" s="76">
        <f t="shared" si="1"/>
        <v>0</v>
      </c>
      <c r="J9" s="21"/>
    </row>
    <row r="10" spans="1:10" x14ac:dyDescent="0.25">
      <c r="A10" s="74">
        <v>1.3</v>
      </c>
      <c r="B10" s="25" t="s">
        <v>267</v>
      </c>
      <c r="C10" s="75">
        <v>0</v>
      </c>
      <c r="D10" s="75">
        <v>0</v>
      </c>
      <c r="E10" s="72" t="str">
        <f>IF(C10,D10/C10,"")</f>
        <v/>
      </c>
      <c r="F10" s="76">
        <f t="shared" si="1"/>
        <v>0</v>
      </c>
      <c r="J10" s="21"/>
    </row>
    <row r="11" spans="1:10" x14ac:dyDescent="0.25">
      <c r="A11" s="74">
        <v>1.4</v>
      </c>
      <c r="B11" s="25" t="s">
        <v>6</v>
      </c>
      <c r="C11" s="77">
        <v>72826675</v>
      </c>
      <c r="D11" s="77">
        <v>72830001.270000011</v>
      </c>
      <c r="E11" s="72">
        <f t="shared" si="0"/>
        <v>1.0000456737864252</v>
      </c>
      <c r="F11" s="73">
        <f t="shared" si="1"/>
        <v>-3326.2700000107288</v>
      </c>
      <c r="J11" s="21"/>
    </row>
    <row r="12" spans="1:10" x14ac:dyDescent="0.25">
      <c r="A12" s="74">
        <v>1.5</v>
      </c>
      <c r="B12" s="25" t="s">
        <v>268</v>
      </c>
      <c r="C12" s="75">
        <v>0</v>
      </c>
      <c r="D12" s="75">
        <v>0</v>
      </c>
      <c r="E12" s="72" t="str">
        <f t="shared" si="0"/>
        <v/>
      </c>
      <c r="F12" s="76">
        <f t="shared" si="1"/>
        <v>0</v>
      </c>
      <c r="J12" s="21"/>
    </row>
    <row r="13" spans="1:10" x14ac:dyDescent="0.25">
      <c r="A13" s="74">
        <v>1.6</v>
      </c>
      <c r="B13" s="25" t="s">
        <v>236</v>
      </c>
      <c r="C13" s="77">
        <v>0</v>
      </c>
      <c r="D13" s="77">
        <v>656952.32999999996</v>
      </c>
      <c r="E13" s="72" t="str">
        <f t="shared" si="0"/>
        <v/>
      </c>
      <c r="F13" s="76">
        <f t="shared" si="1"/>
        <v>-656952.32999999996</v>
      </c>
      <c r="J13" s="21"/>
    </row>
    <row r="14" spans="1:10" x14ac:dyDescent="0.25">
      <c r="A14" s="74">
        <v>1.7</v>
      </c>
      <c r="B14" s="25" t="s">
        <v>269</v>
      </c>
      <c r="C14" s="75">
        <v>0</v>
      </c>
      <c r="D14" s="75">
        <v>0</v>
      </c>
      <c r="E14" s="72" t="str">
        <f t="shared" si="0"/>
        <v/>
      </c>
      <c r="F14" s="76">
        <f t="shared" si="1"/>
        <v>0</v>
      </c>
      <c r="J14" s="21"/>
    </row>
    <row r="15" spans="1:10" x14ac:dyDescent="0.25">
      <c r="A15" s="74">
        <v>1.8</v>
      </c>
      <c r="B15" s="25" t="s">
        <v>270</v>
      </c>
      <c r="C15" s="75">
        <v>0</v>
      </c>
      <c r="D15" s="75">
        <v>0</v>
      </c>
      <c r="E15" s="72" t="str">
        <f t="shared" si="0"/>
        <v/>
      </c>
      <c r="F15" s="76">
        <f t="shared" si="1"/>
        <v>0</v>
      </c>
      <c r="J15" s="21"/>
    </row>
    <row r="16" spans="1:10" x14ac:dyDescent="0.25">
      <c r="A16" s="74">
        <v>1.9</v>
      </c>
      <c r="B16" s="25" t="s">
        <v>271</v>
      </c>
      <c r="C16" s="75">
        <v>0</v>
      </c>
      <c r="D16" s="75">
        <v>0</v>
      </c>
      <c r="E16" s="72" t="str">
        <f t="shared" si="0"/>
        <v/>
      </c>
      <c r="F16" s="76">
        <f t="shared" si="1"/>
        <v>0</v>
      </c>
      <c r="J16" s="21"/>
    </row>
    <row r="17" spans="1:12" x14ac:dyDescent="0.25">
      <c r="A17" s="70">
        <v>2</v>
      </c>
      <c r="B17" s="62" t="s">
        <v>272</v>
      </c>
      <c r="C17" s="73">
        <f>SUM(C18:C26)</f>
        <v>72826675</v>
      </c>
      <c r="D17" s="73">
        <f>SUM(D18:D26)</f>
        <v>66151379.900000006</v>
      </c>
      <c r="E17" s="72">
        <f t="shared" si="0"/>
        <v>0.90833997158321456</v>
      </c>
      <c r="F17" s="73">
        <f>SUM(F18:F26)</f>
        <v>6675295.0999999978</v>
      </c>
      <c r="J17" s="21"/>
    </row>
    <row r="18" spans="1:12" x14ac:dyDescent="0.25">
      <c r="A18" s="74">
        <v>2.1</v>
      </c>
      <c r="B18" s="25" t="s">
        <v>273</v>
      </c>
      <c r="C18" s="78">
        <v>44821935</v>
      </c>
      <c r="D18" s="78">
        <v>42173242.150000006</v>
      </c>
      <c r="E18" s="79">
        <f>IF(C18,D18/C18,"")</f>
        <v>0.94090632521777573</v>
      </c>
      <c r="F18" s="76">
        <f t="shared" ref="F18:F26" si="2">+C18-D18</f>
        <v>2648692.849999994</v>
      </c>
      <c r="J18" s="21"/>
      <c r="K18" s="22"/>
      <c r="L18" s="23"/>
    </row>
    <row r="19" spans="1:12" x14ac:dyDescent="0.25">
      <c r="A19" s="74">
        <v>2.2000000000000002</v>
      </c>
      <c r="B19" s="25" t="s">
        <v>274</v>
      </c>
      <c r="C19" s="78">
        <v>23378740</v>
      </c>
      <c r="D19" s="78">
        <v>17829912.509999998</v>
      </c>
      <c r="E19" s="79">
        <f>IF(C19,D19/C19,"")</f>
        <v>0.76265498097844442</v>
      </c>
      <c r="F19" s="76">
        <f>+C19-D19</f>
        <v>5548827.4900000021</v>
      </c>
      <c r="H19" s="59">
        <v>0</v>
      </c>
      <c r="J19" s="21"/>
      <c r="K19" s="23"/>
      <c r="L19" s="23"/>
    </row>
    <row r="20" spans="1:12" x14ac:dyDescent="0.25">
      <c r="A20" s="74">
        <v>2.2999999999999998</v>
      </c>
      <c r="B20" s="25" t="s">
        <v>234</v>
      </c>
      <c r="C20" s="78">
        <v>4241000</v>
      </c>
      <c r="D20" s="77">
        <v>3447962.5599999996</v>
      </c>
      <c r="E20" s="79">
        <f t="shared" si="0"/>
        <v>0.81300697005423239</v>
      </c>
      <c r="F20" s="76">
        <f t="shared" si="2"/>
        <v>793037.44000000041</v>
      </c>
      <c r="H20" s="59"/>
      <c r="J20" s="21"/>
      <c r="K20" s="24"/>
      <c r="L20" s="24"/>
    </row>
    <row r="21" spans="1:12" x14ac:dyDescent="0.25">
      <c r="A21" s="74">
        <v>2.4</v>
      </c>
      <c r="B21" s="25" t="s">
        <v>235</v>
      </c>
      <c r="C21" s="78">
        <v>0</v>
      </c>
      <c r="D21" s="77">
        <v>0</v>
      </c>
      <c r="E21" s="79" t="str">
        <f>IF(C21,D21/C21,"")</f>
        <v/>
      </c>
      <c r="F21" s="76">
        <f t="shared" si="2"/>
        <v>0</v>
      </c>
      <c r="J21" s="21"/>
    </row>
    <row r="22" spans="1:12" x14ac:dyDescent="0.25">
      <c r="A22" s="74">
        <v>2.5</v>
      </c>
      <c r="B22" s="25" t="s">
        <v>275</v>
      </c>
      <c r="C22" s="78">
        <v>0</v>
      </c>
      <c r="D22" s="77">
        <v>0</v>
      </c>
      <c r="E22" s="79" t="str">
        <f t="shared" si="0"/>
        <v/>
      </c>
      <c r="F22" s="76">
        <f t="shared" si="2"/>
        <v>0</v>
      </c>
      <c r="J22" s="21"/>
    </row>
    <row r="23" spans="1:12" x14ac:dyDescent="0.25">
      <c r="A23" s="74">
        <v>2.6</v>
      </c>
      <c r="B23" s="25" t="s">
        <v>276</v>
      </c>
      <c r="C23" s="78">
        <v>385000</v>
      </c>
      <c r="D23" s="77">
        <v>2700262.6799999997</v>
      </c>
      <c r="E23" s="79">
        <f t="shared" si="0"/>
        <v>7.0136692987012976</v>
      </c>
      <c r="F23" s="76">
        <f t="shared" si="2"/>
        <v>-2315262.6799999997</v>
      </c>
      <c r="J23" s="21"/>
      <c r="K23" s="24"/>
      <c r="L23" s="24"/>
    </row>
    <row r="24" spans="1:12" x14ac:dyDescent="0.25">
      <c r="A24" s="74">
        <v>2.7</v>
      </c>
      <c r="B24" s="25" t="s">
        <v>277</v>
      </c>
      <c r="C24" s="75">
        <v>0</v>
      </c>
      <c r="D24" s="75">
        <v>0</v>
      </c>
      <c r="E24" s="79" t="str">
        <f>IF(C24,D24/C24,"")</f>
        <v/>
      </c>
      <c r="F24" s="76">
        <f t="shared" si="2"/>
        <v>0</v>
      </c>
      <c r="J24" s="21"/>
      <c r="K24" s="22"/>
      <c r="L24" s="22"/>
    </row>
    <row r="25" spans="1:12" ht="30" x14ac:dyDescent="0.25">
      <c r="A25" s="74">
        <v>2.8</v>
      </c>
      <c r="B25" s="25" t="s">
        <v>12</v>
      </c>
      <c r="C25" s="75">
        <v>0</v>
      </c>
      <c r="D25" s="75">
        <v>0</v>
      </c>
      <c r="E25" s="79" t="str">
        <f t="shared" si="0"/>
        <v/>
      </c>
      <c r="F25" s="76">
        <f t="shared" si="2"/>
        <v>0</v>
      </c>
      <c r="J25" s="21"/>
    </row>
    <row r="26" spans="1:12" x14ac:dyDescent="0.25">
      <c r="A26" s="74">
        <v>2.9</v>
      </c>
      <c r="B26" s="25" t="s">
        <v>4</v>
      </c>
      <c r="C26" s="75">
        <v>0</v>
      </c>
      <c r="D26" s="75">
        <v>0</v>
      </c>
      <c r="E26" s="79" t="str">
        <f t="shared" si="0"/>
        <v/>
      </c>
      <c r="F26" s="76">
        <f t="shared" si="2"/>
        <v>0</v>
      </c>
      <c r="J26" s="21"/>
      <c r="K26" s="24"/>
      <c r="L26" s="24"/>
    </row>
    <row r="27" spans="1:12" x14ac:dyDescent="0.25">
      <c r="A27" s="74">
        <v>2.1</v>
      </c>
      <c r="B27" s="25" t="s">
        <v>3</v>
      </c>
      <c r="C27" s="75"/>
      <c r="D27" s="75"/>
      <c r="E27" s="80"/>
      <c r="F27" s="78"/>
      <c r="J27" s="21"/>
      <c r="K27" s="24"/>
      <c r="L27" s="24"/>
    </row>
    <row r="28" spans="1:12" ht="15.75" x14ac:dyDescent="0.25">
      <c r="A28" s="25"/>
      <c r="B28" s="81" t="s">
        <v>278</v>
      </c>
      <c r="C28" s="82">
        <v>0</v>
      </c>
      <c r="D28" s="83">
        <f>D7-D17</f>
        <v>7335573.700000003</v>
      </c>
      <c r="E28" s="84">
        <f>SUM(E7-E17)</f>
        <v>0.10072646732807744</v>
      </c>
      <c r="F28" s="83">
        <f>SUM(F7-F17)</f>
        <v>-7335573.7000000086</v>
      </c>
      <c r="J28" s="21"/>
    </row>
    <row r="29" spans="1:12" x14ac:dyDescent="0.25">
      <c r="J29" s="21"/>
    </row>
    <row r="30" spans="1:12" x14ac:dyDescent="0.25">
      <c r="J30" s="21"/>
    </row>
    <row r="31" spans="1:12" x14ac:dyDescent="0.25">
      <c r="B31" s="20" t="s">
        <v>281</v>
      </c>
      <c r="D31" s="26"/>
      <c r="J31" s="21"/>
    </row>
    <row r="32" spans="1:12" x14ac:dyDescent="0.25">
      <c r="J32" s="21"/>
    </row>
    <row r="34" spans="2:10" s="27" customFormat="1" ht="15.75" x14ac:dyDescent="0.25">
      <c r="B34" s="65" t="s">
        <v>228</v>
      </c>
      <c r="E34" s="65" t="s">
        <v>228</v>
      </c>
      <c r="F34" s="63"/>
      <c r="G34" s="41"/>
      <c r="I34" s="64"/>
      <c r="J34" s="64"/>
    </row>
    <row r="35" spans="2:10" s="27" customFormat="1" ht="28.5" customHeight="1" x14ac:dyDescent="0.25">
      <c r="B35" s="65" t="s">
        <v>232</v>
      </c>
      <c r="E35" s="65" t="s">
        <v>237</v>
      </c>
      <c r="F35" s="63"/>
      <c r="G35" s="41"/>
    </row>
    <row r="36" spans="2:10" s="27" customFormat="1" ht="15.75" x14ac:dyDescent="0.25">
      <c r="B36" s="66" t="s">
        <v>233</v>
      </c>
      <c r="E36" s="66" t="s">
        <v>238</v>
      </c>
      <c r="F36" s="66"/>
      <c r="G36" s="85"/>
    </row>
    <row r="37" spans="2:10" s="27" customFormat="1" x14ac:dyDescent="0.25">
      <c r="C37" s="67"/>
      <c r="D37" s="31"/>
      <c r="F37" s="68"/>
    </row>
    <row r="38" spans="2:10" s="27" customFormat="1" x14ac:dyDescent="0.25">
      <c r="B38" s="65" t="s">
        <v>228</v>
      </c>
      <c r="D38" s="31"/>
    </row>
    <row r="39" spans="2:10" s="27" customFormat="1" x14ac:dyDescent="0.25">
      <c r="B39" s="65" t="s">
        <v>229</v>
      </c>
      <c r="D39" s="31"/>
    </row>
    <row r="40" spans="2:10" s="27" customFormat="1" x14ac:dyDescent="0.25">
      <c r="B40" s="66" t="s">
        <v>230</v>
      </c>
    </row>
  </sheetData>
  <sheetProtection formatCells="0" formatColumns="0" formatRows="0" autoFilter="0" pivotTables="0"/>
  <mergeCells count="6">
    <mergeCell ref="A6:B6"/>
    <mergeCell ref="A1:F1"/>
    <mergeCell ref="A2:F2"/>
    <mergeCell ref="A3:F3"/>
    <mergeCell ref="A4:F4"/>
    <mergeCell ref="A5:F5"/>
  </mergeCells>
  <pageMargins left="0.70866141732283472" right="0.70866141732283472" top="0.74803149606299213" bottom="0.74803149606299213" header="0.31496062992125984" footer="0.31496062992125984"/>
  <pageSetup scale="8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showGridLines="0" topLeftCell="B1" zoomScale="80" zoomScaleNormal="80" workbookViewId="0">
      <selection activeCell="H7" sqref="H7"/>
    </sheetView>
  </sheetViews>
  <sheetFormatPr baseColWidth="10" defaultColWidth="9.140625" defaultRowHeight="15.75" x14ac:dyDescent="0.25"/>
  <cols>
    <col min="1" max="1" width="15.28515625" style="6" hidden="1" customWidth="1"/>
    <col min="2" max="2" width="34" style="7" customWidth="1"/>
    <col min="3" max="3" width="15.7109375" style="7" customWidth="1"/>
    <col min="4" max="4" width="1.28515625" style="7" customWidth="1"/>
    <col min="5" max="5" width="15.85546875" style="7" customWidth="1"/>
    <col min="6" max="6" width="1.28515625" style="7" customWidth="1"/>
    <col min="7" max="7" width="15.85546875" style="7" customWidth="1"/>
    <col min="8" max="8" width="9.140625" style="7"/>
    <col min="9" max="9" width="15.7109375" style="7" hidden="1" customWidth="1"/>
    <col min="10" max="10" width="13.85546875" style="7" hidden="1" customWidth="1"/>
    <col min="11" max="11" width="14.85546875" style="7" hidden="1" customWidth="1"/>
    <col min="12" max="12" width="13.140625" style="7" hidden="1" customWidth="1"/>
    <col min="13" max="13" width="15.140625" style="7" hidden="1" customWidth="1"/>
    <col min="14" max="14" width="18.42578125" style="7" customWidth="1"/>
    <col min="15" max="15" width="1.85546875" style="7" customWidth="1"/>
    <col min="16" max="16" width="18.42578125" style="7" customWidth="1"/>
    <col min="17" max="17" width="2.140625" style="7" customWidth="1"/>
    <col min="18" max="18" width="21.42578125" style="7" customWidth="1"/>
    <col min="19" max="19" width="13.7109375" style="7" bestFit="1" customWidth="1"/>
    <col min="20" max="20" width="16.5703125" style="7" customWidth="1"/>
    <col min="21" max="21" width="13.7109375" style="7" bestFit="1" customWidth="1"/>
    <col min="22" max="16384" width="9.140625" style="7"/>
  </cols>
  <sheetData>
    <row r="1" spans="1:8" x14ac:dyDescent="0.25">
      <c r="A1" s="7"/>
      <c r="B1" s="91" t="s">
        <v>14</v>
      </c>
      <c r="C1" s="91"/>
      <c r="D1" s="91"/>
      <c r="E1" s="91"/>
      <c r="F1" s="91"/>
      <c r="G1" s="91"/>
    </row>
    <row r="2" spans="1:8" x14ac:dyDescent="0.25">
      <c r="A2" s="7"/>
      <c r="B2" s="10"/>
      <c r="D2" s="9" t="s">
        <v>227</v>
      </c>
      <c r="E2" s="14" t="e">
        <f>#REF!</f>
        <v>#REF!</v>
      </c>
      <c r="F2" s="10"/>
      <c r="G2" s="10"/>
    </row>
    <row r="3" spans="1:8" x14ac:dyDescent="0.25">
      <c r="A3" s="7"/>
      <c r="B3" s="91"/>
      <c r="C3" s="91"/>
      <c r="D3" s="91"/>
      <c r="E3" s="91"/>
      <c r="F3" s="91"/>
      <c r="G3" s="91"/>
    </row>
    <row r="4" spans="1:8" ht="155.25" customHeight="1" x14ac:dyDescent="0.25">
      <c r="A4" s="7"/>
      <c r="B4" s="89" t="s">
        <v>253</v>
      </c>
      <c r="C4" s="89"/>
      <c r="D4" s="89"/>
      <c r="E4" s="89"/>
      <c r="F4" s="89"/>
      <c r="G4" s="89"/>
    </row>
    <row r="5" spans="1:8" ht="81" customHeight="1" x14ac:dyDescent="0.25">
      <c r="A5" s="7"/>
      <c r="B5" s="90" t="s">
        <v>231</v>
      </c>
      <c r="C5" s="90"/>
      <c r="D5" s="90"/>
      <c r="E5" s="90"/>
      <c r="F5" s="90"/>
      <c r="G5" s="90"/>
    </row>
    <row r="6" spans="1:8" ht="190.5" customHeight="1" x14ac:dyDescent="0.25">
      <c r="A6" s="7"/>
      <c r="B6" s="19" t="s">
        <v>258</v>
      </c>
      <c r="C6" s="92" t="s">
        <v>259</v>
      </c>
      <c r="D6" s="92"/>
      <c r="E6" s="92"/>
      <c r="F6" s="92"/>
      <c r="G6" s="92"/>
    </row>
    <row r="7" spans="1:8" ht="264.75" customHeight="1" x14ac:dyDescent="0.25">
      <c r="A7" s="7"/>
      <c r="B7" s="89" t="s">
        <v>254</v>
      </c>
      <c r="C7" s="89"/>
      <c r="D7" s="89"/>
      <c r="E7" s="89"/>
      <c r="F7" s="89"/>
      <c r="G7" s="89"/>
    </row>
    <row r="8" spans="1:8" ht="19.5" customHeight="1" x14ac:dyDescent="0.25">
      <c r="A8" s="7"/>
      <c r="B8" s="8"/>
      <c r="C8" s="8"/>
      <c r="D8" s="8"/>
      <c r="E8" s="8"/>
      <c r="F8" s="8"/>
      <c r="G8" s="8"/>
    </row>
    <row r="9" spans="1:8" ht="195.75" customHeight="1" x14ac:dyDescent="0.25">
      <c r="A9" s="7"/>
      <c r="B9" s="89" t="s">
        <v>255</v>
      </c>
      <c r="C9" s="89"/>
      <c r="D9" s="89"/>
      <c r="E9" s="89"/>
      <c r="F9" s="89"/>
      <c r="G9" s="89"/>
    </row>
    <row r="10" spans="1:8" ht="372.75" customHeight="1" x14ac:dyDescent="0.25">
      <c r="A10" s="7"/>
      <c r="B10" s="90" t="s">
        <v>256</v>
      </c>
      <c r="C10" s="90"/>
      <c r="D10" s="90"/>
      <c r="E10" s="90"/>
      <c r="F10" s="90"/>
      <c r="G10" s="90"/>
      <c r="H10" s="8"/>
    </row>
    <row r="11" spans="1:8" ht="225" customHeight="1" x14ac:dyDescent="0.25">
      <c r="B11" s="90" t="s">
        <v>257</v>
      </c>
      <c r="C11" s="90"/>
      <c r="D11" s="90"/>
      <c r="E11" s="90"/>
      <c r="F11" s="90"/>
      <c r="G11" s="90"/>
    </row>
    <row r="12" spans="1:8" ht="141.75" customHeight="1" x14ac:dyDescent="0.25">
      <c r="B12" s="89"/>
      <c r="C12" s="89"/>
      <c r="D12" s="89"/>
      <c r="E12" s="89"/>
      <c r="F12" s="89"/>
      <c r="G12" s="89"/>
    </row>
  </sheetData>
  <mergeCells count="10">
    <mergeCell ref="B1:G1"/>
    <mergeCell ref="B3:G3"/>
    <mergeCell ref="B4:G4"/>
    <mergeCell ref="B5:G5"/>
    <mergeCell ref="C6:G6"/>
    <mergeCell ref="B7:G7"/>
    <mergeCell ref="B9:G9"/>
    <mergeCell ref="B11:G11"/>
    <mergeCell ref="B10:G10"/>
    <mergeCell ref="B12:G12"/>
  </mergeCells>
  <pageMargins left="0.70866141732283472" right="0.70866141732283472" top="0.74803149606299213" bottom="0.74803149606299213" header="0.31496062992125984" footer="0.31496062992125984"/>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Balance de Comprobación</vt:lpstr>
      <vt:lpstr>Estado Comparativo</vt:lpstr>
      <vt:lpstr>Notas 1-6</vt:lpstr>
      <vt:lpstr>'Estado Comparativo'!Área_de_impresión</vt:lpstr>
      <vt:lpstr>'Balance de Comprobación'!Títulos_a_imprimir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ANAFRANC SANTOS</cp:lastModifiedBy>
  <cp:lastPrinted>2023-02-02T20:42:27Z</cp:lastPrinted>
  <dcterms:created xsi:type="dcterms:W3CDTF">2018-05-02T13:48:18Z</dcterms:created>
  <dcterms:modified xsi:type="dcterms:W3CDTF">2023-02-02T20:55:07Z</dcterms:modified>
</cp:coreProperties>
</file>