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FRANC SANTOS\Documents\SISANOC 2023\"/>
    </mc:Choice>
  </mc:AlternateContent>
  <xr:revisionPtr revIDLastSave="0" documentId="8_{CA7BD616-CC98-4851-95DB-2F8161E25B7F}" xr6:coauthVersionLast="47" xr6:coauthVersionMax="47" xr10:uidLastSave="{00000000-0000-0000-0000-000000000000}"/>
  <bookViews>
    <workbookView xWindow="-120" yWindow="-120" windowWidth="29040" windowHeight="15720" xr2:uid="{E616712D-2225-4575-8CCC-573CE598C9AB}"/>
  </bookViews>
  <sheets>
    <sheet name="Estado Comparativo.Listo" sheetId="1" r:id="rId1"/>
  </sheets>
  <externalReferences>
    <externalReference r:id="rId2"/>
  </externalReferences>
  <definedNames>
    <definedName name="_xlnm.Print_Area" localSheetId="0">'Estado Comparativo.Listo'!$A$1:$F$45</definedName>
    <definedName name="_xlnm.Print_Titles" localSheetId="0">'Estado Comparativo.Listo'!$1:$5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D17" i="1"/>
  <c r="C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F7" i="1" s="1"/>
  <c r="F28" i="1" s="1"/>
  <c r="E8" i="1"/>
  <c r="D7" i="1"/>
  <c r="D28" i="1" s="1"/>
  <c r="C7" i="1"/>
  <c r="C28" i="1" s="1"/>
  <c r="A2" i="1"/>
  <c r="E7" i="1" l="1"/>
  <c r="E28" i="1" s="1"/>
</calcChain>
</file>

<file path=xl/sharedStrings.xml><?xml version="1.0" encoding="utf-8"?>
<sst xmlns="http://schemas.openxmlformats.org/spreadsheetml/2006/main" count="47" uniqueCount="43">
  <si>
    <t xml:space="preserve">Estado de Comparación de los Importes Presupuestados y Realizados </t>
  </si>
  <si>
    <t>Presupuesto sobre la Base de Efectivo</t>
  </si>
  <si>
    <t>(Clasificación de Ingresos y Gastos por Objeto)</t>
  </si>
  <si>
    <t>Concepto</t>
  </si>
  <si>
    <t>Presupuesto Reformado (A)</t>
  </si>
  <si>
    <t>Presupuesto Ejecutado (B)</t>
  </si>
  <si>
    <t>% de Variac Ejecución (C=B/A)</t>
  </si>
  <si>
    <t>Variación (D=A-B)</t>
  </si>
  <si>
    <t>Ingresos totales</t>
  </si>
  <si>
    <t>Impuestos</t>
  </si>
  <si>
    <t>Contribuciones Sociales</t>
  </si>
  <si>
    <t>Donaciones</t>
  </si>
  <si>
    <t>Transferencias</t>
  </si>
  <si>
    <t>Ingresos por contraprestación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</si>
  <si>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</si>
  <si>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</si>
  <si>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</si>
  <si>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</si>
  <si>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</si>
  <si>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</si>
  <si>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</si>
  <si>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</si>
  <si>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</si>
  <si>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Transferencias de capital</t>
  </si>
  <si>
    <t>Bienes muebles, inmuebles e intangibles</t>
  </si>
  <si>
    <t>Obras</t>
  </si>
  <si>
    <t>Adquisición de Activos Financieros con fines de Políticas</t>
  </si>
  <si>
    <t>Gastos financieros</t>
  </si>
  <si>
    <t>Otros gastos</t>
  </si>
  <si>
    <t>Resultado financiero (1-2)</t>
  </si>
  <si>
    <t>_____________________________</t>
  </si>
  <si>
    <t xml:space="preserve">      Dra. Ana María Barceló</t>
  </si>
  <si>
    <t>Lic. Mayra Martínez</t>
  </si>
  <si>
    <t xml:space="preserve">         Directora Ejecutiva   </t>
  </si>
  <si>
    <t>Enc.Depto. Administrativo y Financiero</t>
  </si>
  <si>
    <t xml:space="preserve">  Lic. Cruz Dilia Agramonte Pérez</t>
  </si>
  <si>
    <t xml:space="preserve">                     Enc. Contabilidad</t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</si>
  <si>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Los balances de ejecución incluyen los gastos pagados con el fondo interno.</t>
    </r>
  </si>
  <si>
    <t>PROYECTOS MEPyD</t>
  </si>
  <si>
    <t>Ejecutado</t>
  </si>
  <si>
    <t>Servicios tècnicos profesionales 14186</t>
  </si>
  <si>
    <t>Servicios tècnicos profesionales 14187</t>
  </si>
  <si>
    <t>PROYECTOS MEPyD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</si>
</sst>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##0;###0"/>
    <numFmt numFmtId="165" formatCode="_(* #,##0_);_(* \(#,##0\);_(* &quot;-&quot;??_);_(@_)"/>
    <numFmt numFmtId="166" formatCode="###0.0;###0.0"/>
    <numFmt numFmtId="167" formatCode="_(&quot;RD$&quot;* #,##0_);_(&quot;RD$&quot;* \(#,##0\);_(&quot;RD$&quot;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1"/>
      <color rgb="FF231F2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1"/>
      <name val="Times New Roman"/>
      <family val="1"/>
    </font>
    <font>
      <sz val="11"/>
      <color theme="9" tint="0.79998168889431442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1" fontId="3" fillId="0" borderId="0" xfId="0" applyNumberFormat="1" applyFont="1" applyAlignment="1">
      <alignment horizontal="center" vertical="top" wrapText="1"/>
    </xf>
    <xf numFmtId="9" fontId="3" fillId="0" borderId="0" xfId="2" applyFont="1" applyFill="1" applyBorder="1" applyAlignment="1" applyProtection="1">
      <alignment horizontal="center" vertical="top" wrapText="1"/>
    </xf>
    <xf numFmtId="165" fontId="3" fillId="0" borderId="0" xfId="1" applyNumberFormat="1" applyFont="1" applyFill="1" applyBorder="1" applyAlignment="1" applyProtection="1">
      <alignment horizontal="center" vertical="top" wrapText="1"/>
    </xf>
    <xf numFmtId="166" fontId="9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65" fontId="3" fillId="0" borderId="0" xfId="1" applyNumberFormat="1" applyFont="1" applyFill="1" applyBorder="1" applyAlignment="1" applyProtection="1">
      <alignment horizontal="center" vertical="top" wrapText="1"/>
      <protection locked="0"/>
    </xf>
    <xf numFmtId="165" fontId="10" fillId="0" borderId="0" xfId="1" applyNumberFormat="1" applyFont="1" applyFill="1" applyBorder="1" applyAlignment="1" applyProtection="1">
      <alignment horizontal="center" vertical="top" wrapText="1"/>
    </xf>
    <xf numFmtId="41" fontId="10" fillId="0" borderId="0" xfId="0" applyNumberFormat="1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165" fontId="10" fillId="0" borderId="0" xfId="1" applyNumberFormat="1" applyFont="1" applyFill="1" applyBorder="1" applyAlignment="1" applyProtection="1">
      <alignment horizontal="center" vertical="top" wrapText="1"/>
      <protection locked="0"/>
    </xf>
    <xf numFmtId="9" fontId="10" fillId="0" borderId="0" xfId="2" applyFont="1" applyFill="1" applyBorder="1" applyAlignment="1" applyProtection="1">
      <alignment horizontal="center" vertical="top" wrapText="1"/>
    </xf>
    <xf numFmtId="4" fontId="0" fillId="0" borderId="0" xfId="0" applyNumberFormat="1" applyProtection="1">
      <protection locked="0"/>
    </xf>
    <xf numFmtId="43" fontId="0" fillId="0" borderId="0" xfId="1" applyFont="1" applyFill="1" applyProtection="1">
      <protection locked="0"/>
    </xf>
    <xf numFmtId="41" fontId="7" fillId="0" borderId="0" xfId="0" applyNumberFormat="1" applyFont="1" applyProtection="1">
      <protection locked="0"/>
    </xf>
    <xf numFmtId="41" fontId="0" fillId="0" borderId="0" xfId="0" applyNumberFormat="1" applyAlignment="1" applyProtection="1">
      <alignment wrapText="1"/>
      <protection locked="0"/>
    </xf>
    <xf numFmtId="43" fontId="0" fillId="0" borderId="0" xfId="0" applyNumberFormat="1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9" fontId="10" fillId="0" borderId="0" xfId="2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9" fontId="3" fillId="0" borderId="0" xfId="2" applyFont="1" applyFill="1" applyBorder="1" applyAlignment="1" applyProtection="1">
      <alignment horizontal="center" vertical="center" wrapText="1"/>
    </xf>
    <xf numFmtId="43" fontId="0" fillId="0" borderId="0" xfId="1" applyFont="1" applyProtection="1">
      <protection locked="0"/>
    </xf>
    <xf numFmtId="165" fontId="7" fillId="0" borderId="0" xfId="0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3" fontId="5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167" fontId="10" fillId="0" borderId="0" xfId="0" applyNumberFormat="1" applyFont="1" applyAlignment="1" applyProtection="1">
      <alignment vertical="center"/>
      <protection locked="0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17" fillId="2" borderId="2" xfId="3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Border="1" applyAlignment="1" applyProtection="1">
      <alignment wrapText="1"/>
      <protection locked="0"/>
    </xf>
    <xf numFmtId="43" fontId="18" fillId="0" borderId="3" xfId="4" applyFont="1" applyFill="1" applyBorder="1" applyProtection="1">
      <protection locked="0"/>
    </xf>
  </cellXfs>
  <cellStyles count="5">
    <cellStyle name="Millares" xfId="1" builtinId="3"/>
    <cellStyle name="Millares 2" xfId="4" xr:uid="{91EF3917-AFE1-4276-BF8E-129D67FF13C9}"/>
    <cellStyle name="Normal" xfId="0" builtinId="0"/>
    <cellStyle name="Normal 2" xfId="3" xr:uid="{B610570E-058C-4C83-B27E-4E3AD25658E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FRANC%20SANTOS\Downloads\2023.SISACNOC.CORTE%20ENE-JUN%20y%20NOTAS%20EEFF.Bloqueado.xlsx" TargetMode="External"/><Relationship Id="rId1" Type="http://schemas.openxmlformats.org/officeDocument/2006/relationships/externalLinkPath" Target="/Users/ANAFRANC%20SANTOS/Downloads/2023.SISACNOC.CORTE%20ENE-JUN%20y%20NOTAS%20EEFF.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Balance de Comprobación"/>
      <sheetName val="BD"/>
      <sheetName val="ESF - Situación Financiera."/>
      <sheetName val=" ERF-Rendimiento Financiero."/>
      <sheetName val="ECANP-Cambio Patrimonio"/>
      <sheetName val="EFE-Flujo de Efectivo"/>
      <sheetName val="Estado Comparativo.Listo"/>
      <sheetName val="NOTAS 1 AL 48 "/>
      <sheetName val="NOTA PPE"/>
    </sheetNames>
    <sheetDataSet>
      <sheetData sheetId="0"/>
      <sheetData sheetId="1"/>
      <sheetData sheetId="2">
        <row r="25">
          <cell r="C25" t="str">
            <v xml:space="preserve">Durante el período Terminado el 30 de Junio del 2023 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F091-A288-4D45-B58C-8F879C50914B}">
  <sheetPr>
    <pageSetUpPr fitToPage="1"/>
  </sheetPr>
  <dimension ref="A1:L58"/>
  <sheetViews>
    <sheetView tabSelected="1" zoomScale="80" zoomScaleNormal="80" workbookViewId="0">
      <selection activeCell="C35" sqref="C35"/>
    </sheetView>
  </sheetViews>
  <sheetFormatPr baseColWidth="10" defaultColWidth="10.85546875" defaultRowHeight="15" x14ac:dyDescent="0.25"/>
  <cols>
    <col min="1" max="1" width="3.5703125" style="9" bestFit="1" customWidth="1"/>
    <col min="2" max="2" width="38.5703125" style="9" customWidth="1"/>
    <col min="3" max="3" width="16" style="9" bestFit="1" customWidth="1"/>
    <col min="4" max="4" width="15.7109375" style="9" bestFit="1" customWidth="1"/>
    <col min="5" max="5" width="16.42578125" style="9" customWidth="1"/>
    <col min="6" max="6" width="15.28515625" style="9" bestFit="1" customWidth="1"/>
    <col min="7" max="8" width="10.85546875" style="4"/>
    <col min="9" max="9" width="52.28515625" style="4" customWidth="1"/>
    <col min="10" max="10" width="13.7109375" style="4" customWidth="1"/>
    <col min="11" max="12" width="14" style="4" bestFit="1" customWidth="1"/>
    <col min="13" max="16384" width="10.85546875" style="4"/>
  </cols>
  <sheetData>
    <row r="1" spans="1:10" x14ac:dyDescent="0.25">
      <c r="A1" s="1" t="s">
        <v>0</v>
      </c>
      <c r="B1" s="1"/>
      <c r="C1" s="1"/>
      <c r="D1" s="1"/>
      <c r="E1" s="1"/>
      <c r="F1" s="1"/>
      <c r="G1" s="2"/>
      <c r="H1" s="3"/>
    </row>
    <row r="2" spans="1:10" x14ac:dyDescent="0.25">
      <c r="A2" s="1" t="str">
        <f>[1]BD!C25</f>
        <v xml:space="preserve">Durante el período Terminado el 30 de Junio del 2023 </v>
      </c>
      <c r="B2" s="1"/>
      <c r="C2" s="1"/>
      <c r="D2" s="1"/>
      <c r="E2" s="1"/>
      <c r="F2" s="1"/>
      <c r="G2" s="2"/>
      <c r="H2" s="2"/>
      <c r="J2" s="5"/>
    </row>
    <row r="3" spans="1:10" x14ac:dyDescent="0.25">
      <c r="A3" s="1" t="s">
        <v>1</v>
      </c>
      <c r="B3" s="1"/>
      <c r="C3" s="1"/>
      <c r="D3" s="1"/>
      <c r="E3" s="1"/>
      <c r="F3" s="1"/>
      <c r="G3" s="2"/>
      <c r="H3" s="2"/>
      <c r="J3" s="5"/>
    </row>
    <row r="4" spans="1:10" x14ac:dyDescent="0.25">
      <c r="A4" s="1" t="s">
        <v>2</v>
      </c>
      <c r="B4" s="1"/>
      <c r="C4" s="1"/>
      <c r="D4" s="1"/>
      <c r="E4" s="1"/>
      <c r="F4" s="1"/>
      <c r="G4" s="6"/>
      <c r="H4" s="6"/>
      <c r="J4" s="5"/>
    </row>
    <row r="5" spans="1:10" x14ac:dyDescent="0.25">
      <c r="A5" s="1"/>
      <c r="B5" s="1"/>
      <c r="C5" s="1"/>
      <c r="D5" s="1"/>
      <c r="E5" s="1"/>
      <c r="F5" s="1"/>
      <c r="G5" s="6"/>
      <c r="H5" s="6"/>
      <c r="J5" s="5"/>
    </row>
    <row r="6" spans="1:10" ht="47.45" customHeight="1" x14ac:dyDescent="0.25">
      <c r="A6" s="7" t="s">
        <v>3</v>
      </c>
      <c r="B6" s="7"/>
      <c r="C6" s="8" t="s">
        <v>4</v>
      </c>
      <c r="D6" s="8" t="s">
        <v>5</v>
      </c>
      <c r="E6" s="8" t="s">
        <v>6</v>
      </c>
      <c r="F6" s="8" t="s">
        <v>7</v>
      </c>
      <c r="G6" s="9"/>
      <c r="H6" s="9"/>
      <c r="J6" s="5"/>
    </row>
    <row r="7" spans="1:10" x14ac:dyDescent="0.25">
      <c r="A7" s="10">
        <v>1</v>
      </c>
      <c r="B7" s="11" t="s">
        <v>8</v>
      </c>
      <c r="C7" s="12">
        <f>SUM(C8:C16)</f>
        <v>87464347.920000002</v>
      </c>
      <c r="D7" s="12">
        <f>SUM(D8:D16)</f>
        <v>35715548.570000008</v>
      </c>
      <c r="E7" s="13">
        <f>IF(C7,D7/C7,"")</f>
        <v>0.40834407869441308</v>
      </c>
      <c r="F7" s="14">
        <f>SUM(F8:F16)</f>
        <v>51748799.349999994</v>
      </c>
      <c r="G7" s="9"/>
      <c r="H7" s="9"/>
      <c r="J7" s="5"/>
    </row>
    <row r="8" spans="1:10" x14ac:dyDescent="0.25">
      <c r="A8" s="15">
        <v>1.1000000000000001</v>
      </c>
      <c r="B8" s="16" t="s">
        <v>9</v>
      </c>
      <c r="C8" s="17">
        <v>0</v>
      </c>
      <c r="D8" s="17">
        <v>0</v>
      </c>
      <c r="E8" s="13" t="str">
        <f t="shared" ref="E8:E26" si="0">IF(C8,D8/C8,"")</f>
        <v/>
      </c>
      <c r="F8" s="18">
        <f t="shared" ref="F8:F16" si="1">+C8-D8</f>
        <v>0</v>
      </c>
      <c r="G8" s="9"/>
      <c r="H8" s="9"/>
      <c r="J8" s="5"/>
    </row>
    <row r="9" spans="1:10" x14ac:dyDescent="0.25">
      <c r="A9" s="15">
        <v>1.2</v>
      </c>
      <c r="B9" s="16" t="s">
        <v>10</v>
      </c>
      <c r="C9" s="17">
        <v>0</v>
      </c>
      <c r="D9" s="17">
        <v>0</v>
      </c>
      <c r="E9" s="13" t="str">
        <f t="shared" si="0"/>
        <v/>
      </c>
      <c r="F9" s="18">
        <f t="shared" si="1"/>
        <v>0</v>
      </c>
      <c r="G9" s="9"/>
      <c r="H9" s="9"/>
      <c r="J9" s="5"/>
    </row>
    <row r="10" spans="1:10" x14ac:dyDescent="0.25">
      <c r="A10" s="15">
        <v>1.3</v>
      </c>
      <c r="B10" s="16" t="s">
        <v>11</v>
      </c>
      <c r="C10" s="17">
        <v>0</v>
      </c>
      <c r="D10" s="17">
        <v>0</v>
      </c>
      <c r="E10" s="13" t="str">
        <f>IF(C10,D10/C10,"")</f>
        <v/>
      </c>
      <c r="F10" s="18">
        <f t="shared" si="1"/>
        <v>0</v>
      </c>
      <c r="G10" s="9"/>
      <c r="H10" s="9"/>
      <c r="J10" s="5"/>
    </row>
    <row r="11" spans="1:10" x14ac:dyDescent="0.25">
      <c r="A11" s="15">
        <v>1.4</v>
      </c>
      <c r="B11" s="16" t="s">
        <v>12</v>
      </c>
      <c r="C11" s="19">
        <v>87464347.920000002</v>
      </c>
      <c r="D11" s="19">
        <v>35704004.110000007</v>
      </c>
      <c r="E11" s="13">
        <f t="shared" si="0"/>
        <v>0.40821208822887439</v>
      </c>
      <c r="F11" s="14">
        <f t="shared" si="1"/>
        <v>51760343.809999995</v>
      </c>
      <c r="G11" s="9"/>
      <c r="H11" s="9"/>
      <c r="J11" s="5"/>
    </row>
    <row r="12" spans="1:10" x14ac:dyDescent="0.25">
      <c r="A12" s="15">
        <v>1.5</v>
      </c>
      <c r="B12" s="16" t="s">
        <v>13</v>
      </c>
      <c r="C12" s="17">
        <v>0</v>
      </c>
      <c r="D12" s="17">
        <v>0</v>
      </c>
      <c r="E12" s="13" t="str">
        <f t="shared" si="0"/>
        <v/>
      </c>
      <c r="F12" s="18">
        <f t="shared" si="1"/>
        <v>0</v>
      </c>
      <c r="G12" s="9"/>
      <c r="H12" s="9"/>
      <c r="J12" s="5"/>
    </row>
    <row r="13" spans="1:10" x14ac:dyDescent="0.25">
      <c r="A13" s="15">
        <v>1.6</v>
      </c>
      <c r="B13" s="16" t="s">
        <v>14</v>
      </c>
      <c r="C13" s="19">
        <v>0</v>
      </c>
      <c r="D13" s="19">
        <v>11544.46</v>
      </c>
      <c r="E13" s="13" t="str">
        <f t="shared" si="0"/>
        <v/>
      </c>
      <c r="F13" s="18">
        <f t="shared" si="1"/>
        <v>-11544.46</v>
      </c>
      <c r="G13" s="9"/>
      <c r="H13" s="9"/>
      <c r="I13" s="9"/>
      <c r="J13" s="5"/>
    </row>
    <row r="14" spans="1:10" x14ac:dyDescent="0.25">
      <c r="A14" s="15">
        <v>1.7</v>
      </c>
      <c r="B14" s="16" t="s">
        <v>15</v>
      </c>
      <c r="C14" s="17">
        <v>0</v>
      </c>
      <c r="D14" s="17">
        <v>0</v>
      </c>
      <c r="E14" s="13" t="str">
        <f t="shared" si="0"/>
        <v/>
      </c>
      <c r="F14" s="18">
        <f t="shared" si="1"/>
        <v>0</v>
      </c>
      <c r="G14" s="9"/>
      <c r="H14" s="9"/>
      <c r="J14" s="5"/>
    </row>
    <row r="15" spans="1:10" x14ac:dyDescent="0.25">
      <c r="A15" s="15">
        <v>1.8</v>
      </c>
      <c r="B15" s="16" t="s">
        <v>16</v>
      </c>
      <c r="C15" s="17">
        <v>0</v>
      </c>
      <c r="D15" s="17">
        <v>0</v>
      </c>
      <c r="E15" s="13" t="str">
        <f t="shared" si="0"/>
        <v/>
      </c>
      <c r="F15" s="18">
        <f t="shared" si="1"/>
        <v>0</v>
      </c>
      <c r="G15" s="9"/>
      <c r="H15" s="9"/>
      <c r="J15" s="5"/>
    </row>
    <row r="16" spans="1:10" x14ac:dyDescent="0.25">
      <c r="A16" s="15">
        <v>1.9</v>
      </c>
      <c r="B16" s="16" t="s">
        <v>17</v>
      </c>
      <c r="C16" s="17">
        <v>0</v>
      </c>
      <c r="D16" s="17">
        <v>0</v>
      </c>
      <c r="E16" s="13" t="str">
        <f t="shared" si="0"/>
        <v/>
      </c>
      <c r="F16" s="18">
        <f t="shared" si="1"/>
        <v>0</v>
      </c>
      <c r="G16" s="9"/>
      <c r="H16" s="9"/>
      <c r="J16" s="20"/>
    </row>
    <row r="17" spans="1:12" x14ac:dyDescent="0.25">
      <c r="A17" s="10">
        <v>2</v>
      </c>
      <c r="B17" s="11" t="s">
        <v>18</v>
      </c>
      <c r="C17" s="14">
        <f>SUM(C18:C26)</f>
        <v>87464347.920000002</v>
      </c>
      <c r="D17" s="14">
        <f>SUM(D18:D26)</f>
        <v>31490780.200000003</v>
      </c>
      <c r="E17" s="13">
        <f t="shared" si="0"/>
        <v>0.36004133054079712</v>
      </c>
      <c r="F17" s="14">
        <f>SUM(F18:F26)</f>
        <v>55973567.719999999</v>
      </c>
      <c r="G17" s="9"/>
      <c r="H17" s="9"/>
      <c r="J17" s="5"/>
    </row>
    <row r="18" spans="1:12" x14ac:dyDescent="0.25">
      <c r="A18" s="15">
        <v>2.1</v>
      </c>
      <c r="B18" s="16" t="s">
        <v>19</v>
      </c>
      <c r="C18" s="21">
        <v>44821934</v>
      </c>
      <c r="D18" s="21">
        <v>18844646.469999999</v>
      </c>
      <c r="E18" s="22">
        <f>IF(C18,D18/C18,"")</f>
        <v>0.42043358660070312</v>
      </c>
      <c r="F18" s="18">
        <f t="shared" ref="F18:F26" si="2">+C18-D18</f>
        <v>25977287.530000001</v>
      </c>
      <c r="G18" s="9"/>
      <c r="H18" s="9"/>
      <c r="J18" s="5"/>
      <c r="K18" s="23"/>
      <c r="L18" s="24"/>
    </row>
    <row r="19" spans="1:12" x14ac:dyDescent="0.25">
      <c r="A19" s="15">
        <v>2.2000000000000002</v>
      </c>
      <c r="B19" s="16" t="s">
        <v>20</v>
      </c>
      <c r="C19" s="21">
        <v>28839463.920000002</v>
      </c>
      <c r="D19" s="21">
        <v>4251814.9300000034</v>
      </c>
      <c r="E19" s="22">
        <f>IF(C19,D19/C19,"")</f>
        <v>0.14743044259749205</v>
      </c>
      <c r="F19" s="18">
        <f t="shared" si="2"/>
        <v>24587648.989999998</v>
      </c>
      <c r="G19" s="9"/>
      <c r="H19" s="25"/>
      <c r="J19" s="26"/>
      <c r="K19" s="24"/>
      <c r="L19" s="24"/>
    </row>
    <row r="20" spans="1:12" x14ac:dyDescent="0.25">
      <c r="A20" s="15">
        <v>2.2999999999999998</v>
      </c>
      <c r="B20" s="16" t="s">
        <v>21</v>
      </c>
      <c r="C20" s="21">
        <v>4907500</v>
      </c>
      <c r="D20" s="19">
        <v>1833522.5399999998</v>
      </c>
      <c r="E20" s="22">
        <f t="shared" si="0"/>
        <v>0.37361641161487513</v>
      </c>
      <c r="F20" s="18">
        <f t="shared" si="2"/>
        <v>3073977.46</v>
      </c>
      <c r="G20" s="9"/>
      <c r="H20" s="25"/>
      <c r="J20" s="27"/>
      <c r="K20" s="28"/>
      <c r="L20" s="28"/>
    </row>
    <row r="21" spans="1:12" x14ac:dyDescent="0.25">
      <c r="A21" s="15">
        <v>2.4</v>
      </c>
      <c r="B21" s="16" t="s">
        <v>22</v>
      </c>
      <c r="C21" s="21">
        <v>0</v>
      </c>
      <c r="D21" s="19">
        <v>7850</v>
      </c>
      <c r="E21" s="22" t="str">
        <f>IF(C21,D21/C21,"")</f>
        <v/>
      </c>
      <c r="F21" s="18">
        <f t="shared" si="2"/>
        <v>-7850</v>
      </c>
      <c r="G21" s="9"/>
      <c r="H21" s="9"/>
      <c r="J21" s="5"/>
    </row>
    <row r="22" spans="1:12" x14ac:dyDescent="0.25">
      <c r="A22" s="15">
        <v>2.5</v>
      </c>
      <c r="B22" s="16" t="s">
        <v>23</v>
      </c>
      <c r="C22" s="21">
        <v>0</v>
      </c>
      <c r="D22" s="19">
        <v>0</v>
      </c>
      <c r="E22" s="22" t="str">
        <f t="shared" si="0"/>
        <v/>
      </c>
      <c r="F22" s="18">
        <f t="shared" si="2"/>
        <v>0</v>
      </c>
      <c r="G22" s="9"/>
      <c r="H22" s="9"/>
      <c r="J22" s="5"/>
    </row>
    <row r="23" spans="1:12" x14ac:dyDescent="0.25">
      <c r="A23" s="15">
        <v>2.6</v>
      </c>
      <c r="B23" s="16" t="s">
        <v>24</v>
      </c>
      <c r="C23" s="21">
        <v>8895450</v>
      </c>
      <c r="D23" s="19">
        <v>6549871</v>
      </c>
      <c r="E23" s="22">
        <f t="shared" si="0"/>
        <v>0.73631699351915869</v>
      </c>
      <c r="F23" s="18">
        <f t="shared" si="2"/>
        <v>2345579</v>
      </c>
      <c r="G23" s="9"/>
      <c r="H23" s="9"/>
      <c r="J23" s="5"/>
      <c r="K23" s="28"/>
      <c r="L23" s="28"/>
    </row>
    <row r="24" spans="1:12" x14ac:dyDescent="0.25">
      <c r="A24" s="15">
        <v>2.7</v>
      </c>
      <c r="B24" s="16" t="s">
        <v>25</v>
      </c>
      <c r="C24" s="17">
        <v>0</v>
      </c>
      <c r="D24" s="17">
        <v>0</v>
      </c>
      <c r="E24" s="22" t="str">
        <f>IF(C24,D24/C24,"")</f>
        <v/>
      </c>
      <c r="F24" s="18">
        <f t="shared" si="2"/>
        <v>0</v>
      </c>
      <c r="G24" s="9"/>
      <c r="H24" s="9"/>
      <c r="J24" s="5"/>
      <c r="K24" s="23"/>
      <c r="L24" s="23"/>
    </row>
    <row r="25" spans="1:12" ht="30" x14ac:dyDescent="0.25">
      <c r="A25" s="15">
        <v>2.8</v>
      </c>
      <c r="B25" s="16" t="s">
        <v>26</v>
      </c>
      <c r="C25" s="17">
        <v>0</v>
      </c>
      <c r="D25" s="17">
        <v>0</v>
      </c>
      <c r="E25" s="22" t="str">
        <f t="shared" si="0"/>
        <v/>
      </c>
      <c r="F25" s="18">
        <f t="shared" si="2"/>
        <v>0</v>
      </c>
      <c r="G25" s="9"/>
      <c r="H25" s="9"/>
      <c r="J25" s="5"/>
    </row>
    <row r="26" spans="1:12" x14ac:dyDescent="0.25">
      <c r="A26" s="15">
        <v>2.9</v>
      </c>
      <c r="B26" s="16" t="s">
        <v>27</v>
      </c>
      <c r="C26" s="17">
        <v>0</v>
      </c>
      <c r="D26" s="17">
        <v>3075.26</v>
      </c>
      <c r="E26" s="22" t="str">
        <f t="shared" si="0"/>
        <v/>
      </c>
      <c r="F26" s="18">
        <f t="shared" si="2"/>
        <v>-3075.26</v>
      </c>
      <c r="G26" s="9"/>
      <c r="H26" s="9"/>
      <c r="J26" s="5"/>
      <c r="K26" s="28"/>
      <c r="L26" s="28"/>
    </row>
    <row r="27" spans="1:12" s="31" customFormat="1" x14ac:dyDescent="0.25">
      <c r="A27" s="15">
        <v>2.1</v>
      </c>
      <c r="B27" s="16" t="s">
        <v>28</v>
      </c>
      <c r="C27" s="17"/>
      <c r="D27" s="17"/>
      <c r="E27" s="29"/>
      <c r="F27" s="21"/>
      <c r="G27" s="9"/>
      <c r="H27" s="9"/>
      <c r="I27" s="4"/>
      <c r="J27" s="5"/>
      <c r="K27" s="30"/>
      <c r="L27" s="30"/>
    </row>
    <row r="28" spans="1:12" ht="15.75" x14ac:dyDescent="0.25">
      <c r="A28" s="32"/>
      <c r="B28" s="33" t="s">
        <v>29</v>
      </c>
      <c r="C28" s="34">
        <f>SUM(C7-C17)</f>
        <v>0</v>
      </c>
      <c r="D28" s="34">
        <f>D7-D17</f>
        <v>4224768.3700000048</v>
      </c>
      <c r="E28" s="35">
        <f>SUM(E7-E17)</f>
        <v>4.830274815361596E-2</v>
      </c>
      <c r="F28" s="34">
        <f>F7-F17</f>
        <v>-4224768.3700000048</v>
      </c>
      <c r="G28" s="9"/>
      <c r="H28" s="9"/>
      <c r="I28" s="36"/>
      <c r="J28" s="5"/>
    </row>
    <row r="29" spans="1:12" x14ac:dyDescent="0.25">
      <c r="G29" s="9"/>
      <c r="H29" s="9"/>
      <c r="I29" s="36"/>
      <c r="J29" s="5"/>
    </row>
    <row r="30" spans="1:12" x14ac:dyDescent="0.25">
      <c r="G30" s="9"/>
      <c r="H30" s="9"/>
      <c r="I30" s="36"/>
      <c r="J30" s="5"/>
    </row>
    <row r="31" spans="1:12" x14ac:dyDescent="0.25">
      <c r="D31" s="37"/>
      <c r="I31" s="36"/>
      <c r="J31" s="5"/>
    </row>
    <row r="32" spans="1:12" x14ac:dyDescent="0.25">
      <c r="I32" s="36"/>
      <c r="J32" s="5"/>
    </row>
    <row r="33" spans="1:10" x14ac:dyDescent="0.25">
      <c r="I33" s="36"/>
    </row>
    <row r="34" spans="1:10" s="43" customFormat="1" ht="15.75" x14ac:dyDescent="0.25">
      <c r="A34" s="38"/>
      <c r="B34" s="39" t="s">
        <v>30</v>
      </c>
      <c r="C34" s="40"/>
      <c r="D34" s="40"/>
      <c r="E34" s="39" t="s">
        <v>30</v>
      </c>
      <c r="F34" s="41"/>
      <c r="G34" s="42"/>
      <c r="I34" s="36"/>
      <c r="J34" s="44"/>
    </row>
    <row r="35" spans="1:10" s="43" customFormat="1" ht="16.5" customHeight="1" x14ac:dyDescent="0.25">
      <c r="A35" s="38"/>
      <c r="B35" s="39" t="s">
        <v>31</v>
      </c>
      <c r="C35" s="38"/>
      <c r="D35" s="38"/>
      <c r="E35" s="39" t="s">
        <v>32</v>
      </c>
      <c r="F35" s="41"/>
      <c r="G35" s="42"/>
      <c r="I35" s="45"/>
      <c r="J35" s="3"/>
    </row>
    <row r="36" spans="1:10" s="43" customFormat="1" ht="15.75" x14ac:dyDescent="0.25">
      <c r="A36" s="38"/>
      <c r="B36" s="46" t="s">
        <v>33</v>
      </c>
      <c r="C36" s="38"/>
      <c r="D36" s="38"/>
      <c r="E36" s="46" t="s">
        <v>34</v>
      </c>
      <c r="F36" s="46"/>
      <c r="G36" s="47"/>
      <c r="I36" s="3"/>
      <c r="J36" s="3"/>
    </row>
    <row r="37" spans="1:10" s="43" customFormat="1" x14ac:dyDescent="0.25">
      <c r="A37" s="38"/>
      <c r="B37" s="38"/>
      <c r="C37" s="48"/>
      <c r="D37" s="49"/>
      <c r="E37" s="38"/>
      <c r="F37" s="50"/>
      <c r="G37" s="3"/>
      <c r="I37" s="3"/>
      <c r="J37" s="3"/>
    </row>
    <row r="38" spans="1:10" s="43" customFormat="1" x14ac:dyDescent="0.25">
      <c r="A38" s="38"/>
      <c r="B38" s="39" t="s">
        <v>30</v>
      </c>
      <c r="C38" s="38"/>
      <c r="D38" s="49"/>
      <c r="E38" s="38"/>
      <c r="F38" s="38"/>
      <c r="G38" s="3"/>
      <c r="I38" s="3"/>
      <c r="J38" s="3"/>
    </row>
    <row r="39" spans="1:10" s="43" customFormat="1" x14ac:dyDescent="0.25">
      <c r="A39" s="38"/>
      <c r="B39" s="39" t="s">
        <v>35</v>
      </c>
      <c r="C39" s="38"/>
      <c r="D39" s="49"/>
      <c r="E39" s="38"/>
      <c r="F39" s="38"/>
      <c r="G39" s="3"/>
      <c r="I39" s="3"/>
      <c r="J39" s="3"/>
    </row>
    <row r="40" spans="1:10" s="43" customFormat="1" x14ac:dyDescent="0.25">
      <c r="A40" s="38"/>
      <c r="B40" s="38" t="s">
        <v>36</v>
      </c>
      <c r="C40" s="38"/>
      <c r="D40" s="38"/>
      <c r="E40" s="38"/>
      <c r="F40" s="38"/>
      <c r="G40" s="3"/>
      <c r="I40" s="3"/>
      <c r="J40" s="3"/>
    </row>
    <row r="41" spans="1:10" s="43" customFormat="1" x14ac:dyDescent="0.25">
      <c r="A41" s="38"/>
      <c r="B41" s="38"/>
      <c r="C41" s="38"/>
      <c r="D41" s="38"/>
      <c r="E41" s="38"/>
      <c r="F41" s="38"/>
      <c r="G41" s="3"/>
      <c r="I41" s="3"/>
      <c r="J41" s="3"/>
    </row>
    <row r="42" spans="1:10" s="43" customFormat="1" x14ac:dyDescent="0.25">
      <c r="A42" s="38"/>
      <c r="B42" s="38"/>
      <c r="C42" s="38"/>
      <c r="D42" s="38"/>
      <c r="E42" s="38"/>
      <c r="F42" s="38"/>
      <c r="G42" s="3"/>
      <c r="I42" s="3"/>
      <c r="J42" s="3"/>
    </row>
    <row r="43" spans="1:10" x14ac:dyDescent="0.25">
      <c r="B43" s="9" t="s">
        <v>37</v>
      </c>
    </row>
    <row r="49" spans="1:4" hidden="1" x14ac:dyDescent="0.25"/>
    <row r="50" spans="1:4" ht="15.75" hidden="1" thickBot="1" x14ac:dyDescent="0.3">
      <c r="B50" s="51" t="s">
        <v>38</v>
      </c>
      <c r="C50" s="52">
        <v>2022</v>
      </c>
      <c r="D50" s="52" t="s">
        <v>39</v>
      </c>
    </row>
    <row r="51" spans="1:4" hidden="1" x14ac:dyDescent="0.25">
      <c r="A51" s="15">
        <v>2.2000000000000002</v>
      </c>
      <c r="B51" s="53" t="s">
        <v>40</v>
      </c>
      <c r="C51" s="54">
        <v>4000000</v>
      </c>
      <c r="D51" s="54"/>
    </row>
    <row r="52" spans="1:4" hidden="1" x14ac:dyDescent="0.25">
      <c r="A52" s="15">
        <v>2.2000000000000002</v>
      </c>
      <c r="B52" s="53" t="s">
        <v>41</v>
      </c>
      <c r="C52" s="54">
        <v>4000000</v>
      </c>
      <c r="D52" s="54"/>
    </row>
    <row r="53" spans="1:4" hidden="1" x14ac:dyDescent="0.25"/>
    <row r="54" spans="1:4" ht="15.75" hidden="1" thickBot="1" x14ac:dyDescent="0.3">
      <c r="B54" s="51" t="s">
        <v>42</v>
      </c>
      <c r="C54" s="52"/>
      <c r="D54" s="52"/>
    </row>
    <row r="55" spans="1:4" hidden="1" x14ac:dyDescent="0.25">
      <c r="A55" s="15">
        <v>2.2000000000000002</v>
      </c>
      <c r="B55" s="53" t="s">
        <v>40</v>
      </c>
      <c r="C55" s="54">
        <v>2000000</v>
      </c>
      <c r="D55" s="54"/>
    </row>
    <row r="56" spans="1:4" hidden="1" x14ac:dyDescent="0.25">
      <c r="A56" s="15">
        <v>2.2000000000000002</v>
      </c>
      <c r="B56" s="53" t="s">
        <v>41</v>
      </c>
      <c r="C56" s="54">
        <v>1000000</v>
      </c>
      <c r="D56" s="54"/>
    </row>
    <row r="57" spans="1:4" hidden="1" x14ac:dyDescent="0.25"/>
    <row r="58" spans="1:4" hidden="1" x14ac:dyDescent="0.25"/>
  </sheetData>
  <sheetProtection formatCells="0" formatColumns="0" formatRows="0" autoFilter="0"/>
  <mergeCells count="6">
    <mergeCell ref="A1:F1"/>
    <mergeCell ref="A2:F2"/>
    <mergeCell ref="A3:F3"/>
    <mergeCell ref="A4:F4"/>
    <mergeCell ref="A5:F5"/>
    <mergeCell ref="A6:B6"/>
  </mergeCells>
  <pageMargins left="0.9055118110236221" right="0.9055118110236221" top="1.3385826771653544" bottom="0.74803149606299213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Comparativo.Listo</vt:lpstr>
      <vt:lpstr>'Estado Comparativo.Listo'!Área_de_impresión</vt:lpstr>
      <vt:lpstr>'Estado Comparativo.Listo'!Títulos_a_imprimir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dcterms:created xsi:type="dcterms:W3CDTF">2023-07-17T22:09:23Z</dcterms:created>
  <dcterms:modified xsi:type="dcterms:W3CDTF">2023-07-17T22:09:48Z</dcterms:modified>
</cp:coreProperties>
</file>