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NAFRANC SANTOS\Documents\SISANOC 2023\"/>
    </mc:Choice>
  </mc:AlternateContent>
  <xr:revisionPtr revIDLastSave="0" documentId="8_{A531A841-36FD-4545-8E50-A7BD2782B3A1}" xr6:coauthVersionLast="47" xr6:coauthVersionMax="47" xr10:uidLastSave="{00000000-0000-0000-0000-000000000000}"/>
  <bookViews>
    <workbookView xWindow="-120" yWindow="-120" windowWidth="29040" windowHeight="15720" xr2:uid="{60434941-3283-49BE-88F5-714C0AE805D0}"/>
  </bookViews>
  <sheets>
    <sheet name="NOTAS 1 AL 48 " sheetId="1" r:id="rId1"/>
  </sheets>
  <externalReferences>
    <externalReference r:id="rId2"/>
    <externalReference r:id="rId3"/>
  </externalReferences>
  <definedNames>
    <definedName name="_xlnm.Print_Area" localSheetId="0">'NOTAS 1 AL 48 '!$A$14:$G$476</definedName>
    <definedName name="OLE_LINK1" localSheetId="0">'NOTAS 1 AL 48 '!$A$16</definedName>
    <definedName name="OLE_LINK3" localSheetId="0">'NOTAS 1 AL 48 '!$A$24</definedName>
    <definedName name="OLE_LINK4" localSheetId="0">'NOTAS 1 AL 48 '!$A$40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7" i="1" l="1"/>
  <c r="B467" i="1"/>
  <c r="C464" i="1"/>
  <c r="B464" i="1"/>
  <c r="C460" i="1"/>
  <c r="B460" i="1"/>
  <c r="C445" i="1"/>
  <c r="B445" i="1"/>
  <c r="C436" i="1"/>
  <c r="B436" i="1"/>
  <c r="C431" i="1"/>
  <c r="B431" i="1"/>
  <c r="C428" i="1"/>
  <c r="B428" i="1"/>
  <c r="C423" i="1"/>
  <c r="B423" i="1"/>
  <c r="C384" i="1"/>
  <c r="B384" i="1"/>
  <c r="C363" i="1"/>
  <c r="B363" i="1"/>
  <c r="C362" i="1"/>
  <c r="C364" i="1" s="1"/>
  <c r="B362" i="1"/>
  <c r="B364" i="1" s="1"/>
  <c r="C361" i="1"/>
  <c r="B361" i="1"/>
  <c r="C351" i="1"/>
  <c r="B351" i="1"/>
  <c r="C316" i="1"/>
  <c r="B316" i="1"/>
  <c r="C303" i="1"/>
  <c r="B303" i="1"/>
  <c r="C299" i="1"/>
  <c r="C307" i="1" s="1"/>
  <c r="B299" i="1"/>
  <c r="B307" i="1" s="1"/>
  <c r="C288" i="1"/>
  <c r="B288" i="1"/>
  <c r="C285" i="1"/>
  <c r="B285" i="1"/>
  <c r="C277" i="1"/>
  <c r="B277" i="1"/>
  <c r="C273" i="1"/>
  <c r="B273" i="1"/>
  <c r="C264" i="1"/>
  <c r="B264" i="1"/>
  <c r="C258" i="1"/>
  <c r="B258" i="1"/>
  <c r="C255" i="1"/>
  <c r="B255" i="1"/>
  <c r="B229" i="1"/>
  <c r="C227" i="1"/>
  <c r="C229" i="1" s="1"/>
  <c r="C225" i="1"/>
  <c r="B225" i="1"/>
  <c r="C219" i="1"/>
  <c r="B219" i="1"/>
  <c r="C212" i="1"/>
  <c r="B212" i="1"/>
  <c r="C195" i="1"/>
  <c r="B195" i="1"/>
  <c r="C188" i="1"/>
  <c r="B188" i="1"/>
  <c r="B184" i="1"/>
  <c r="C183" i="1"/>
  <c r="C184" i="1" s="1"/>
  <c r="B183" i="1"/>
  <c r="C180" i="1"/>
  <c r="B180" i="1"/>
  <c r="B161" i="1"/>
  <c r="C159" i="1"/>
  <c r="C161" i="1" s="1"/>
  <c r="B159" i="1"/>
  <c r="A159" i="1"/>
  <c r="C158" i="1"/>
  <c r="B158" i="1"/>
  <c r="C151" i="1"/>
  <c r="B151" i="1"/>
  <c r="B133" i="1"/>
  <c r="C132" i="1"/>
  <c r="C133" i="1" s="1"/>
  <c r="A132" i="1"/>
  <c r="A131" i="1"/>
  <c r="C130" i="1"/>
  <c r="B130" i="1"/>
  <c r="F123" i="1"/>
  <c r="F124" i="1" s="1"/>
  <c r="E123" i="1"/>
  <c r="E124" i="1" s="1"/>
  <c r="D123" i="1"/>
  <c r="C123" i="1"/>
  <c r="B123" i="1"/>
  <c r="G122" i="1"/>
  <c r="G121" i="1"/>
  <c r="G120" i="1"/>
  <c r="G123" i="1" s="1"/>
  <c r="F118" i="1"/>
  <c r="E118" i="1"/>
  <c r="D118" i="1"/>
  <c r="D124" i="1" s="1"/>
  <c r="C118" i="1"/>
  <c r="C124" i="1" s="1"/>
  <c r="B118" i="1"/>
  <c r="B124" i="1" s="1"/>
  <c r="G116" i="1"/>
  <c r="G115" i="1"/>
  <c r="G114" i="1"/>
  <c r="G113" i="1"/>
  <c r="G112" i="1"/>
  <c r="G118" i="1" s="1"/>
  <c r="C86" i="1"/>
  <c r="B86" i="1"/>
  <c r="C79" i="1"/>
  <c r="B79" i="1"/>
  <c r="C75" i="1"/>
  <c r="B75" i="1"/>
  <c r="C72" i="1"/>
  <c r="B72" i="1"/>
  <c r="C67" i="1"/>
  <c r="B67" i="1"/>
  <c r="C50" i="1"/>
  <c r="B50" i="1"/>
  <c r="C42" i="1"/>
  <c r="B42" i="1"/>
  <c r="C34" i="1"/>
  <c r="B34" i="1"/>
  <c r="C26" i="1"/>
  <c r="B26" i="1"/>
  <c r="C22" i="1"/>
  <c r="B22" i="1"/>
  <c r="A2" i="1"/>
  <c r="G124" i="1" l="1"/>
  <c r="H124" i="1" l="1"/>
  <c r="I1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Silvia Tortosa</author>
    <author>Asesoría Dirección</author>
  </authors>
  <commentList>
    <comment ref="J1" authorId="0" shapeId="0" xr:uid="{81395E26-E962-4A46-9C3E-519F6F092E7A}">
      <text>
        <r>
          <rPr>
            <b/>
            <sz val="9"/>
            <color indexed="81"/>
            <rFont val="Tahoma"/>
            <family val="2"/>
          </rPr>
          <t>Silvia Tortosa:</t>
        </r>
        <r>
          <rPr>
            <sz val="9"/>
            <color indexed="81"/>
            <rFont val="Tahoma"/>
            <family val="2"/>
          </rPr>
          <t xml:space="preserve">
Para ajustar o alinear a la izquierda, "medir el espacio faltante (hueco) con la frase de arriva y  eliminar ese espacio de la líinea correspondiente
</t>
        </r>
      </text>
    </comment>
    <comment ref="D14" authorId="1" shapeId="0" xr:uid="{93940D4E-FC03-4ADC-BAE1-17A63D8EC81E}">
      <text>
        <r>
          <rPr>
            <b/>
            <sz val="9"/>
            <color indexed="81"/>
            <rFont val="Tahoma"/>
            <family val="2"/>
          </rPr>
          <t>Asesoría Dirección:</t>
        </r>
        <r>
          <rPr>
            <sz val="9"/>
            <color indexed="81"/>
            <rFont val="Tahoma"/>
            <family val="2"/>
          </rPr>
          <t xml:space="preserve">
Siempre desplegar las líneas ocultas, antes de pegar lo copiado.</t>
        </r>
      </text>
    </comment>
    <comment ref="D19" authorId="0" shapeId="0" xr:uid="{8E2B30E9-F9FE-4C52-8202-BF33771C9AD1}">
      <text>
        <r>
          <rPr>
            <b/>
            <sz val="9"/>
            <color indexed="81"/>
            <rFont val="Tahoma"/>
            <family val="2"/>
          </rPr>
          <t>Silvia Tortosa:</t>
        </r>
        <r>
          <rPr>
            <sz val="9"/>
            <color indexed="81"/>
            <rFont val="Tahoma"/>
            <family val="2"/>
          </rPr>
          <t xml:space="preserve">
La suma de la cuenta del Tesoro y el Fondo Reponible  es =al balance a la fecha del reporte de disponibilidad de la cuenta del Tesoro</t>
        </r>
      </text>
    </comment>
    <comment ref="B48" authorId="1" shapeId="0" xr:uid="{C278ECD2-A85C-463F-8150-9372DB959E39}">
      <text>
        <r>
          <rPr>
            <b/>
            <sz val="9"/>
            <color indexed="81"/>
            <rFont val="Tahoma"/>
            <family val="2"/>
          </rPr>
          <t>Asesoría Dirección:</t>
        </r>
        <r>
          <rPr>
            <sz val="9"/>
            <color indexed="81"/>
            <rFont val="Tahoma"/>
            <family val="2"/>
          </rPr>
          <t xml:space="preserve">
Para desplegar 5 líneas adicionales, antes del total: seleccionar desde la celda A50 hasta la línea del total, dar click derecho y "Mostrar".</t>
        </r>
      </text>
    </comment>
    <comment ref="I124" authorId="1" shapeId="0" xr:uid="{8719D815-C672-4F47-BA23-9022B5E141AC}">
      <text>
        <r>
          <rPr>
            <b/>
            <sz val="9"/>
            <color indexed="81"/>
            <rFont val="Tahoma"/>
            <family val="2"/>
          </rPr>
          <t>Asesoría Dirección:</t>
        </r>
        <r>
          <rPr>
            <sz val="9"/>
            <color indexed="81"/>
            <rFont val="Tahoma"/>
            <family val="2"/>
          </rPr>
          <t xml:space="preserve">
Valor según el sistema SIAB.</t>
        </r>
      </text>
    </comment>
    <comment ref="C314" authorId="1" shapeId="0" xr:uid="{576D7F78-F7A8-4F8F-A75C-A710D464526E}">
      <text>
        <r>
          <rPr>
            <b/>
            <sz val="9"/>
            <color indexed="81"/>
            <rFont val="Tahoma"/>
            <family val="2"/>
          </rPr>
          <t>Asesoría Dirección:</t>
        </r>
        <r>
          <rPr>
            <sz val="9"/>
            <color indexed="81"/>
            <rFont val="Tahoma"/>
            <family val="2"/>
          </rPr>
          <t xml:space="preserve">
Para desplegar 5 líneas adicionales: seleccionar desde esta línea hasta la línea del total, dar click derecho y "Mostrar".</t>
        </r>
      </text>
    </comment>
    <comment ref="C381" authorId="1" shapeId="0" xr:uid="{484A0210-DD5A-4BE9-87C6-3B63CD0D8604}">
      <text>
        <r>
          <rPr>
            <b/>
            <sz val="9"/>
            <color indexed="81"/>
            <rFont val="Tahoma"/>
            <family val="2"/>
          </rPr>
          <t>Asesoría Dirección:</t>
        </r>
        <r>
          <rPr>
            <sz val="9"/>
            <color indexed="81"/>
            <rFont val="Tahoma"/>
            <family val="2"/>
          </rPr>
          <t xml:space="preserve">
Para desplegar 5 líneas adicionales: seleccionar desde la línea del total   hasta 5  líneas hacia arriba,  dar click derecho y "Mostrar".</t>
        </r>
      </text>
    </comment>
    <comment ref="A460" authorId="1" shapeId="0" xr:uid="{9E1F4B0C-5B56-4653-9BF3-3CDA816CD87F}">
      <text>
        <r>
          <rPr>
            <b/>
            <sz val="9"/>
            <color indexed="81"/>
            <rFont val="Tahoma"/>
            <family val="2"/>
          </rPr>
          <t>Asesoría Dirección:</t>
        </r>
        <r>
          <rPr>
            <sz val="9"/>
            <color indexed="81"/>
            <rFont val="Tahoma"/>
            <family val="2"/>
          </rPr>
          <t xml:space="preserve">
Para desplegar 10 líneas adicionales: seleccionar desde esta línea hasta 3 líneas  hacia arriba, dar click derecho y "Mostrar".</t>
        </r>
      </text>
    </comment>
  </commentList>
</comments>
</file>

<file path=xl/sharedStrings.xml><?xml version="1.0" encoding="utf-8"?>
<sst xmlns="http://schemas.openxmlformats.org/spreadsheetml/2006/main" count="484" uniqueCount="241">
  <si>
    <t xml:space="preserve"> Consejo Nacional de Investigaciones Agropecuarias y Forestales -CONIAF-      </t>
  </si>
  <si>
    <r>
      <rPr>
        <b/>
        <sz val="11"/>
        <rFont val="Calibri"/>
        <family val="2"/>
        <scheme val="minor"/>
      </rPr>
      <t xml:space="preserve">Nota #1.  Entidad Económica                          </t>
    </r>
    <r>
      <rPr>
        <sz val="11"/>
        <rFont val="Calibri"/>
        <family val="2"/>
        <scheme val="minor"/>
      </rPr>
      <t xml:space="preserve">                                                                                                                                                                                                                                                        Consejo Nacional de Investigaciones Agropecuarias  y  Forestales - CONIAF- es una institución descentralizada del Gobierno  Dominicano, que fortalece, estimula y orienta  el Sistema Nacional, Validación y Transferencia de Tecnología Agropecuaria y Forestal.  Fue instituido mediante Decreto del Poder Ejecutivo No.687-00 en fecha 2 de septiembre del año 2000 y luego en el mes septiembre 2012 fue  promulgada la Ley 251-12.                                                                                                                                                                                                                                                                                                                                                                                                                                                                                                                                                                                                                                                                                                                                                                                                                                                                                                                                                                                                                                                                                                                                                                                                                                                                                                                                                                                                                                                                                                                                                                                                                                                                                                                                                                                                                                                                                                                                                                                                                                                                                                                                                                                                                                                                                                                                                                                                           </t>
    </r>
    <r>
      <rPr>
        <sz val="11"/>
        <color theme="0"/>
        <rFont val="Calibri"/>
        <family val="2"/>
        <scheme val="minor"/>
      </rPr>
      <t>.</t>
    </r>
    <r>
      <rPr>
        <sz val="11"/>
        <rFont val="Calibri"/>
        <family val="2"/>
        <scheme val="minor"/>
      </rPr>
      <t xml:space="preserve">                                                                                                                                                                                                                                                                                                                                                                             El Coniaf  tiene  su  domicilio  en  la  calle  Félix  María  del  Monte  #8,  Gazcue,  Santo Domingo, R.D.                                                                                                                                                                                                                                                                                                                                                       Sus principales funcionarios se citan de la manera siguiente:                                                                                                                                                                                                                                                                              </t>
    </r>
    <r>
      <rPr>
        <b/>
        <sz val="12"/>
        <rFont val="Calibri"/>
        <family val="2"/>
        <scheme val="minor"/>
      </rPr>
      <t xml:space="preserve"> </t>
    </r>
    <r>
      <rPr>
        <sz val="11"/>
        <rFont val="Calibri"/>
        <family val="2"/>
        <scheme val="minor"/>
      </rPr>
      <t xml:space="preserve">                                                                                                                                                                                                                                                               </t>
    </r>
    <r>
      <rPr>
        <b/>
        <sz val="11"/>
        <rFont val="Calibri"/>
        <family val="2"/>
        <scheme val="minor"/>
      </rPr>
      <t xml:space="preserve"> </t>
    </r>
    <r>
      <rPr>
        <sz val="11"/>
        <rFont val="Calibri"/>
        <family val="2"/>
        <scheme val="minor"/>
      </rPr>
      <t xml:space="preserve">                                                                                                      
</t>
    </r>
  </si>
  <si>
    <t>Dra. Ana María Barceló                                                  Dra. Nimia Lissette Gómez	
Lic. Mayra Martínez                            	                               Ing. Fernando Ravelo
Ing. Carlos Sanquintín	
Ing. José A. Nova	                                                               Ing. Víctor Payano	
Ing. José de los Ángeles Cepeda
Ing. César A. Montero Ramírez</t>
  </si>
  <si>
    <t>Directora Ejecutiva
Directora Técnica                                                                                                                                                      Enc. Depto. Administrativo y Financiero
Asesor Dirección Ejecutiva
Enc. Planificación y Desarrollo
Enc. Depto. Medio Ambiente y Recursos Naturales
Enc. Depto. Agricultura Competitiva
Enc. Depto. Ciencias Modernas
Enc. Dpto. Reducción de la Pobreza Rural</t>
  </si>
  <si>
    <r>
      <rPr>
        <b/>
        <sz val="11"/>
        <rFont val="Calibri"/>
        <family val="2"/>
        <scheme val="minor"/>
      </rPr>
      <t xml:space="preserve">Nota #2.   Base de presentación      </t>
    </r>
    <r>
      <rPr>
        <sz val="11"/>
        <rFont val="Calibri"/>
        <family val="2"/>
        <scheme val="minor"/>
      </rPr>
      <t xml:space="preserve">                   
Los Estados Financieros han sido preparados de conformidad con las Normas Internacionales de Contabilidad del Sector Público (NICSP), adoptadas por la Dirección General de Contabilidad Gubernamental de la República Dominicana (DIGECOG). 
El CONIAF presenta su presupuesto aprobado según la base contable de efectivo y los Estados Financieros sobre la base de acumulación (o devengo) conforme a las estipulaciones de las NICESP 24 “Presentación de Información del Presupuesto en los Estados Financieros”.                                                                                                                                                                                                                                                                                                                                                                                                                                                                                                                                                                                                                                                                                                                                                                                                                                                                                                                </t>
    </r>
    <r>
      <rPr>
        <sz val="11"/>
        <color theme="0"/>
        <rFont val="Calibri"/>
        <family val="2"/>
        <scheme val="minor"/>
      </rPr>
      <t xml:space="preserve"> .</t>
    </r>
    <r>
      <rPr>
        <sz val="11"/>
        <rFont val="Calibri"/>
        <family val="2"/>
        <scheme val="minor"/>
      </rPr>
      <t xml:space="preserve">                                                                                                                                                                                                                                                                  El presupuesto se aprueba según la base contable de efectivo, siguiendo una clasificación de pago por funciones. El presupuesto aprobado cubre el periodo fiscal que va desde el 1ro. de enero hasta el 31 de diciembre de 2023 y es incluido como información suplementaria en los Estados Financieros y sus Notas.                                                                                                                                                                                                                                                                                                                                                                                                                                                                                                                                                                                                                                                                                                                                                                                                                                                                                                                                                                                                                                                                                                                                                                                                                                                                                                                                                                                                                                                                                                                                                                                                                                                                                                                                                                                                                                                         </t>
    </r>
    <r>
      <rPr>
        <sz val="11"/>
        <color theme="0"/>
        <rFont val="Calibri"/>
        <family val="2"/>
        <scheme val="minor"/>
      </rPr>
      <t xml:space="preserve">.                                                                                                                                                                                                                                                                                                                                                                                                                   . </t>
    </r>
    <r>
      <rPr>
        <sz val="11"/>
        <rFont val="Calibri"/>
        <family val="2"/>
        <scheme val="minor"/>
      </rPr>
      <t xml:space="preserve">La emisión y aprobación final de los Estados Financieros está autorizada por la Directora  Ejecutiva como funcionaria de más alto nivel del CONIAF.                                                                                                                                                                                                                                                                                                                                                                 </t>
    </r>
    <r>
      <rPr>
        <b/>
        <sz val="11"/>
        <rFont val="Calibri"/>
        <family val="2"/>
        <scheme val="minor"/>
      </rPr>
      <t xml:space="preserve">                                                                                                     </t>
    </r>
    <r>
      <rPr>
        <sz val="11"/>
        <rFont val="Calibri"/>
        <family val="2"/>
        <scheme val="minor"/>
      </rPr>
      <t xml:space="preserve">                                                                                                                                                                                                                                                                                                                                                                                                                                                                                                                                                                                                                                                                                                                                                                                                                                                                                                                                                                                                                                                                                                                                                                                                                                                                                                                                                                                                                                                                                                                                                                                                                                                                                                                                                                                                                                                                                                                                                                                         </t>
    </r>
    <r>
      <rPr>
        <sz val="11"/>
        <color theme="0"/>
        <rFont val="Calibri"/>
        <family val="2"/>
        <scheme val="minor"/>
      </rPr>
      <t xml:space="preserve"> . </t>
    </r>
    <r>
      <rPr>
        <sz val="11"/>
        <rFont val="Calibri"/>
        <family val="2"/>
        <scheme val="minor"/>
      </rPr>
      <t xml:space="preserve">                                                                                                                                                                                                                                                                                                                                                                               </t>
    </r>
    <r>
      <rPr>
        <b/>
        <sz val="11"/>
        <rFont val="Calibri"/>
        <family val="2"/>
        <scheme val="minor"/>
      </rPr>
      <t>Nota #3 Moneda funcional y de presentación</t>
    </r>
    <r>
      <rPr>
        <sz val="11"/>
        <rFont val="Calibri"/>
        <family val="2"/>
        <scheme val="minor"/>
      </rPr>
      <t xml:space="preserve">                                                                                                                                                                                                                                                                                  Los Estados Financieros están presentados en pesos dominicanos (RD$) moneda de curso legal en República Dominicana.</t>
    </r>
  </si>
  <si>
    <r>
      <rPr>
        <b/>
        <sz val="11"/>
        <rFont val="Calibri"/>
        <family val="2"/>
        <scheme val="minor"/>
      </rPr>
      <t xml:space="preserve">Nota #4 Uso de estimados y Juicios        </t>
    </r>
    <r>
      <rPr>
        <sz val="11"/>
        <rFont val="Calibri"/>
        <family val="2"/>
        <scheme val="minor"/>
      </rPr>
      <t xml:space="preserve">
La preparación de los Estados Financieros de conformidad con las NICSP, requiere que la administración realice juicios estimaciones y supuestos que afectan la aplicación de las Políticas Contables y los montos de activos, pasivos, ingresos y gastos reportados. Los resultados reales pueden diferir de estas estimaciones.
                                                                                                                                                                                                                                                                                                                                                                              Las estimaciones y supuestos relevantes son revisados regularmente, las cuales son reconocidas prospectivamente.
  </t>
    </r>
    <r>
      <rPr>
        <b/>
        <sz val="11"/>
        <rFont val="Calibri"/>
        <family val="2"/>
        <scheme val="minor"/>
      </rPr>
      <t xml:space="preserve">                                                                                                                                                                                                                                                                                                                                                                     Juicios</t>
    </r>
    <r>
      <rPr>
        <sz val="11"/>
        <rFont val="Calibri"/>
        <family val="2"/>
        <scheme val="minor"/>
      </rPr>
      <t xml:space="preserve">
La información sobre juicios realizados en la aplicación de Políticas Contables que tienen el efecto más importante sobre los montos reconocidos en el Estado de Rendimiento Financiero se describe en la Nota referente a gastos generales y administrativos (alquileres); se determina si un acuerdo contiene un arrendamiento y su clasificación.
                                                                                                                                                                                                                                                                                                                                                                  </t>
    </r>
    <r>
      <rPr>
        <b/>
        <sz val="11"/>
        <rFont val="Calibri"/>
        <family val="2"/>
        <scheme val="minor"/>
      </rPr>
      <t>Supuesto e incertidumbre en las estimaciones</t>
    </r>
    <r>
      <rPr>
        <sz val="11"/>
        <rFont val="Calibri"/>
        <family val="2"/>
        <scheme val="minor"/>
      </rPr>
      <t xml:space="preserve">
La información sobre los supuestos e incertidumbre de estimación que tiene un riesgo significativo de resultar en un ajuste material en los períodos terminados el 30 de junio de 2023 y 2022 se incluye en la Nota referente a compromisos y contingencias; reconocimiento y medición de contingencias; supuestos claves relacionados con la probabilidad y magnitud de una salida de recursos económicos.</t>
    </r>
  </si>
  <si>
    <r>
      <rPr>
        <b/>
        <sz val="11"/>
        <rFont val="Calibri"/>
        <family val="2"/>
        <scheme val="minor"/>
      </rPr>
      <t>Medición de los valores razonables</t>
    </r>
    <r>
      <rPr>
        <sz val="11"/>
        <rFont val="Calibri"/>
        <family val="2"/>
        <scheme val="minor"/>
      </rPr>
      <t xml:space="preserve">
La entidad cuenta con un marco de control establecido en relación con el cálculo de los valores razonables y tiene la responsabilidad general por la supervisión de todas las mediciones significativas de este, incluyendo los de Niveles 3.                                                                                                                                                                                                                                                                                                                                                     Cuando se mide el valor razonable de un activo o pasivo, el CONIAF utiliza siempre que sea posible, precios cotizados en un mercado activo.
                                                                                                                                                                                                                                                                        Si el mercado para un activo o pasivo no es activo, la entidad establecerá el valor razonable utilizando una técnica de valoración. Con ésta se busca establecer cuál será el precio de una transacción realizada a la fecha de medición.
                                                                                                                                                                                                                                                                         Los valores se clasifican en niveles distintos dentro de una jerarquía como sigue:
                                                                                                                                                                                                                                                                                                                                          Nivel 1: Precios (no-ajustados) en mercados activos para activos o pasivos idénticos,
                                                                                                                                                                                                                                                                                                                                          Nivel 2: Datos diferentes de los precios cotizados incluidos en el Nivel 1 que sean observados para el activo o  pasivo,  ya sea directa (precios) o indirectamente (derivados de los precios).
                                                                                                                                                                                                                                                                                                                                          Nivel 3: Datos para el activo o pasivo que no se basan en datos de mercados observables (variables no observables).                                                                                                                                           
                                                                                   </t>
    </r>
  </si>
  <si>
    <r>
      <t xml:space="preserve">                                                                                                                                                                                                                                                                                                                                                                                 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
                                                                                                                                                                                                                                                                                                                                                    El Consejo Nacional de Investigaciones Agropecuarias y Forestales -CONIAF- reconoce las transferencias entre los niveles de la jerarquía del valor razonable al final del período en el que ocurrió el cambio.
                                                                                                                                                                                                                                                                                                                                                                          </t>
    </r>
    <r>
      <rPr>
        <b/>
        <sz val="11"/>
        <rFont val="Calibri"/>
        <family val="2"/>
        <scheme val="minor"/>
      </rPr>
      <t xml:space="preserve">Nota #5 Base de medición </t>
    </r>
    <r>
      <rPr>
        <sz val="11"/>
        <rFont val="Calibri"/>
        <family val="2"/>
        <scheme val="minor"/>
      </rPr>
      <t xml:space="preserve">
Los Estados Financieros se elaboran sobre la base del costo histórico, a excepción de los terrenos y edificios los cuales son valuados mediante tasaciones realizadas por un experto externo.</t>
    </r>
  </si>
  <si>
    <r>
      <rPr>
        <b/>
        <sz val="11"/>
        <rFont val="Calibri"/>
        <family val="2"/>
        <scheme val="minor"/>
      </rPr>
      <t>Nota #6 Resumen de Políticas Contables significativas</t>
    </r>
    <r>
      <rPr>
        <sz val="11"/>
        <rFont val="Calibri"/>
        <family val="2"/>
        <scheme val="minor"/>
      </rPr>
      <t xml:space="preserve">
Los Estados Financieros del Gobierno Dominicano, están elaborados de conformidad con la ley 126-01, su Reglamento de Aplicación y las Normas de Cierre, emitidas por la Dirección General de Contabilidad Gubernamental (DIGECOG) para el año 2010.
</t>
    </r>
    <r>
      <rPr>
        <b/>
        <sz val="11"/>
        <rFont val="Calibri"/>
        <family val="2"/>
        <scheme val="minor"/>
      </rPr>
      <t>Instrumentos financieros</t>
    </r>
    <r>
      <rPr>
        <sz val="11"/>
        <rFont val="Calibri"/>
        <family val="2"/>
        <scheme val="minor"/>
      </rPr>
      <t xml:space="preserve">
El CONIAF clasifica sus instrumentos financieros en el renglón de Activos corrientes, mientras que los pasivos financieros se presentan entre los pasivos no corrientes.
</t>
    </r>
    <r>
      <rPr>
        <b/>
        <sz val="11"/>
        <rFont val="Calibri"/>
        <family val="2"/>
        <scheme val="minor"/>
      </rPr>
      <t>Activos y pasivos financieros no derivados – reconocimiento y baja en cuentas</t>
    </r>
    <r>
      <rPr>
        <sz val="11"/>
        <rFont val="Calibri"/>
        <family val="2"/>
        <scheme val="minor"/>
      </rPr>
      <t xml:space="preserve">
Por la naturaleza de la institución este rubro No Aplica.
</t>
    </r>
    <r>
      <rPr>
        <b/>
        <sz val="11"/>
        <rFont val="Calibri"/>
        <family val="2"/>
        <scheme val="minor"/>
      </rPr>
      <t xml:space="preserve">Activos financieros no derivados – medición </t>
    </r>
    <r>
      <rPr>
        <sz val="11"/>
        <rFont val="Calibri"/>
        <family val="2"/>
        <scheme val="minor"/>
      </rPr>
      <t xml:space="preserve">
No Aplica.
                                                                                                                                                                                                                                                                                                                                                                       </t>
    </r>
    <r>
      <rPr>
        <b/>
        <sz val="11"/>
        <rFont val="Calibri"/>
        <family val="2"/>
        <scheme val="minor"/>
      </rPr>
      <t>Inventarios de materiales de oficina</t>
    </r>
    <r>
      <rPr>
        <sz val="11"/>
        <rFont val="Calibri"/>
        <family val="2"/>
        <scheme val="minor"/>
      </rPr>
      <t xml:space="preserve">
Los  materiales de oficina, se registran al costo de adquisición. 
</t>
    </r>
  </si>
  <si>
    <r>
      <rPr>
        <b/>
        <sz val="11"/>
        <rFont val="Calibri"/>
        <family val="2"/>
        <scheme val="minor"/>
      </rPr>
      <t>Propiedad, mobiliario y equipos</t>
    </r>
    <r>
      <rPr>
        <sz val="11"/>
        <rFont val="Calibri"/>
        <family val="2"/>
        <scheme val="minor"/>
      </rPr>
      <t xml:space="preserve">
</t>
    </r>
    <r>
      <rPr>
        <b/>
        <sz val="11"/>
        <rFont val="Calibri"/>
        <family val="2"/>
        <scheme val="minor"/>
      </rPr>
      <t xml:space="preserve">Reconocimiento y medición 
</t>
    </r>
    <r>
      <rPr>
        <sz val="11"/>
        <rFont val="Calibri"/>
        <family val="2"/>
        <scheme val="minor"/>
      </rPr>
      <t xml:space="preserve">La Propiedad, mobiliario y equipo se contabilizan al costo de adquisición, cuando se retiran se da de baja al activo, a la depreciación y si aún tiene vida útil, esta se registra como un deterioro.
</t>
    </r>
    <r>
      <rPr>
        <b/>
        <sz val="11"/>
        <rFont val="Calibri"/>
        <family val="2"/>
        <scheme val="minor"/>
      </rPr>
      <t xml:space="preserve">
Costos posteriores
</t>
    </r>
    <r>
      <rPr>
        <sz val="11"/>
        <rFont val="Calibri"/>
        <family val="2"/>
        <scheme val="minor"/>
      </rPr>
      <t xml:space="preserve">No Aplica.
</t>
    </r>
    <r>
      <rPr>
        <b/>
        <sz val="11"/>
        <rFont val="Calibri"/>
        <family val="2"/>
        <scheme val="minor"/>
      </rPr>
      <t>Depreciación</t>
    </r>
    <r>
      <rPr>
        <sz val="11"/>
        <rFont val="Calibri"/>
        <family val="2"/>
        <scheme val="minor"/>
      </rPr>
      <t xml:space="preserve">
La Depreciación se calcula con el método de Línea Recta.                                                                                                                                                    
</t>
    </r>
    <r>
      <rPr>
        <b/>
        <sz val="11"/>
        <rFont val="Calibri"/>
        <family val="2"/>
        <scheme val="minor"/>
      </rPr>
      <t>Revaluación y devaluaciones</t>
    </r>
    <r>
      <rPr>
        <sz val="11"/>
        <rFont val="Calibri"/>
        <family val="2"/>
        <scheme val="minor"/>
      </rPr>
      <t xml:space="preserve">
Al momento de hacer una tasación que genere revaluación y devaluación, se reconocerá como parte de los resultados del período conforme a lo definido en la NICSP 17.                                                                                                                                                                                                                                                                                                                                                                                                                                                                                                                                                                                                                    .                     
</t>
    </r>
    <r>
      <rPr>
        <b/>
        <sz val="11"/>
        <rFont val="Calibri"/>
        <family val="2"/>
        <scheme val="minor"/>
      </rPr>
      <t xml:space="preserve">Otros activos
</t>
    </r>
    <r>
      <rPr>
        <sz val="11"/>
        <rFont val="Calibri"/>
        <family val="2"/>
        <scheme val="minor"/>
      </rPr>
      <t xml:space="preserve">Los activos son medidos a su valor histórico.
</t>
    </r>
    <r>
      <rPr>
        <b/>
        <sz val="11"/>
        <rFont val="Calibri"/>
        <family val="2"/>
        <scheme val="minor"/>
      </rPr>
      <t xml:space="preserve">                                                                                                                                                                                                                                                                                                                                                                                                                                                                                                                                                  Desembolsos posteriores </t>
    </r>
    <r>
      <rPr>
        <sz val="11"/>
        <rFont val="Calibri"/>
        <family val="2"/>
        <scheme val="minor"/>
      </rPr>
      <t xml:space="preserve">
No Aplica.
                                                                                                                                                                                                                                                                                                                                                           </t>
    </r>
    <r>
      <rPr>
        <b/>
        <sz val="11"/>
        <rFont val="Calibri"/>
        <family val="2"/>
        <scheme val="minor"/>
      </rPr>
      <t xml:space="preserve">Amortización </t>
    </r>
    <r>
      <rPr>
        <sz val="11"/>
        <rFont val="Calibri"/>
        <family val="2"/>
        <scheme val="minor"/>
      </rPr>
      <t xml:space="preserve">
La Amortización se calcula con el método de Línea Recta. 
                                                                                                                                                                                                                                                                                                                                                                                                                                                                                                                                                                         </t>
    </r>
    <r>
      <rPr>
        <b/>
        <sz val="11"/>
        <rFont val="Calibri"/>
        <family val="2"/>
        <scheme val="minor"/>
      </rPr>
      <t xml:space="preserve">                                                            Deterioro  del valor  </t>
    </r>
    <r>
      <rPr>
        <sz val="11"/>
        <rFont val="Calibri"/>
        <family val="2"/>
        <scheme val="minor"/>
      </rPr>
      <t xml:space="preserve">
Activos financieros no derivados
No Aplica.                                                                                                                               </t>
    </r>
  </si>
  <si>
    <r>
      <rPr>
        <b/>
        <sz val="11"/>
        <rFont val="Calibri"/>
        <family val="2"/>
        <scheme val="minor"/>
      </rPr>
      <t xml:space="preserve">                                                                                                                                                                                                                                                                             
Provisiones
</t>
    </r>
    <r>
      <rPr>
        <sz val="11"/>
        <rFont val="Calibri"/>
        <family val="2"/>
        <scheme val="minor"/>
      </rPr>
      <t xml:space="preserve">No Aplica.                                                                                                                                                                                                                                                                                                                                                                                                                                                                                                                                                                                                                                                                                                                                                                                                                                                                                                                                                                                                                                                                                                                                                               </t>
    </r>
    <r>
      <rPr>
        <sz val="11"/>
        <color theme="0"/>
        <rFont val="Calibri"/>
        <family val="2"/>
        <scheme val="minor"/>
      </rPr>
      <t xml:space="preserve"> .   </t>
    </r>
    <r>
      <rPr>
        <sz val="11"/>
        <rFont val="Calibri"/>
        <family val="2"/>
        <scheme val="minor"/>
      </rPr>
      <t xml:space="preserve">                                                                                                                                                                                                                                                                                                                                                     </t>
    </r>
    <r>
      <rPr>
        <b/>
        <sz val="11"/>
        <rFont val="Calibri"/>
        <family val="2"/>
        <scheme val="minor"/>
      </rPr>
      <t>Arrendamientos operativos</t>
    </r>
    <r>
      <rPr>
        <sz val="11"/>
        <rFont val="Calibri"/>
        <family val="2"/>
        <scheme val="minor"/>
      </rPr>
      <t xml:space="preserve">
No Aplica.
                                                                                                                                                                                                                                                                                                                                                                </t>
    </r>
    <r>
      <rPr>
        <b/>
        <sz val="11"/>
        <rFont val="Calibri"/>
        <family val="2"/>
        <scheme val="minor"/>
      </rPr>
      <t xml:space="preserve">Beneficios a los empleados
</t>
    </r>
    <r>
      <rPr>
        <sz val="11"/>
        <rFont val="Calibri"/>
        <family val="2"/>
        <scheme val="minor"/>
      </rPr>
      <t xml:space="preserve">Los aportes al Sistema Dominicano de Seguridad Social y a los sistemas de los empleados.
</t>
    </r>
    <r>
      <rPr>
        <b/>
        <sz val="11"/>
        <rFont val="Calibri"/>
        <family val="2"/>
        <scheme val="minor"/>
      </rPr>
      <t>Reconocimiento de ingresos</t>
    </r>
    <r>
      <rPr>
        <sz val="11"/>
        <rFont val="Calibri"/>
        <family val="2"/>
        <scheme val="minor"/>
      </rPr>
      <t xml:space="preserve">
Los ingresos se reciben por transferencia de la Tesorería Nacional, en la Cuenta Única del Tesoro.                                                                                                                                           
                                                                                                                                                                                                                                                                                                                                                                    </t>
    </r>
    <r>
      <rPr>
        <b/>
        <sz val="11"/>
        <rFont val="Calibri"/>
        <family val="2"/>
        <scheme val="minor"/>
      </rPr>
      <t xml:space="preserve">Impuesto sobre la renta </t>
    </r>
    <r>
      <rPr>
        <sz val="11"/>
        <rFont val="Calibri"/>
        <family val="2"/>
        <scheme val="minor"/>
      </rPr>
      <t xml:space="preserve">
El CONIAF como entidad gubernamental sin fines de lucro, está exenta de pagar impuestos sobre la renta, pero funge como agente de retención.</t>
    </r>
  </si>
  <si>
    <t xml:space="preserve">           </t>
  </si>
  <si>
    <t>Nota #7 Efectivo y equivalentes de efectivo.</t>
  </si>
  <si>
    <t>Es necesario ajustar las hojas, antes de imprimir!</t>
  </si>
  <si>
    <t>Un detalle del efectivo y equivalente de efectivo al 30 de junio de 2023 y 2022 es como sigue:</t>
  </si>
  <si>
    <t xml:space="preserve">Descripción                                                                              </t>
  </si>
  <si>
    <t>Caja chica</t>
  </si>
  <si>
    <t>Banco de Reservas (cta No. 240006802-4)</t>
  </si>
  <si>
    <t>Cuenta del Tesoro- Operativo</t>
  </si>
  <si>
    <t>Cuenta Fondo Reponible (cta No. 013-004978-6)</t>
  </si>
  <si>
    <t>Inversiones</t>
  </si>
  <si>
    <t>Nota #8  Inversiones a corto plazo</t>
  </si>
  <si>
    <t>Un detalle de la inversión a corto plazo al 30 de junio de 2023 y 2022, es como sigue:</t>
  </si>
  <si>
    <t xml:space="preserve">Descripción                                                                                   </t>
  </si>
  <si>
    <t xml:space="preserve">Nombre de cuenta                                                                               </t>
  </si>
  <si>
    <t>X</t>
  </si>
  <si>
    <t xml:space="preserve">Nombre de cuenta                                                                              </t>
  </si>
  <si>
    <t xml:space="preserve">                                                                                                        </t>
  </si>
  <si>
    <t>Nota #9 Porción corriente de documentos por cobrar</t>
  </si>
  <si>
    <t>Un detalle de la porción corriente de documento por cobrar al 30 de junio de 2023 y 2022 es como sigue:</t>
  </si>
  <si>
    <t xml:space="preserve">Nombre de cuenta                                                                             </t>
  </si>
  <si>
    <t xml:space="preserve">                                                                                                            X                      X   </t>
  </si>
  <si>
    <t>Nota #10  Cuentas por cobrar a corto plazo</t>
  </si>
  <si>
    <t>Un detalle de las cuentas por cobrar al 30 de junio de 2023 y 2022 es como sigue:</t>
  </si>
  <si>
    <t xml:space="preserve">Nombre de cuenta                                                                            </t>
  </si>
  <si>
    <t xml:space="preserve">Deterioro de cuentas por cobrar                                                     </t>
  </si>
  <si>
    <t>Nota #8 Inventarios</t>
  </si>
  <si>
    <t>Un detalle de las partidas de inventario al 30 de junio de 2023 y 2022 es como sigue:</t>
  </si>
  <si>
    <t>Alimentos y productos agroforestales</t>
  </si>
  <si>
    <t>Alimentos y Bebidas</t>
  </si>
  <si>
    <t>Productos de papel, cartón e impreso</t>
  </si>
  <si>
    <t>Papel de Escritorio</t>
  </si>
  <si>
    <t>Productos de Papel</t>
  </si>
  <si>
    <t>Productos de cuero, caucho y plásticos</t>
  </si>
  <si>
    <t>Combustibles, lubricantes, productos químicos y conexos</t>
  </si>
  <si>
    <t>Productos quimicos de uso personal</t>
  </si>
  <si>
    <t>Productos y útiles varios</t>
  </si>
  <si>
    <t>Materiales de Limpieza</t>
  </si>
  <si>
    <t xml:space="preserve">Utiles de Escritorio </t>
  </si>
  <si>
    <t>Utiles Menores Medico quirúrgico</t>
  </si>
  <si>
    <t>Productos Electricos y afines</t>
  </si>
  <si>
    <t>Total</t>
  </si>
  <si>
    <t>Nota# 9 Pagos anticipados</t>
  </si>
  <si>
    <t>Un detalle de los pagos anticipados  al 30 de junio de 2023 y 2022 es como sigue:</t>
  </si>
  <si>
    <t xml:space="preserve">Descripción                                                                                  </t>
  </si>
  <si>
    <t>Licencia Informática</t>
  </si>
  <si>
    <t>Seguros de muebles e inmuebles</t>
  </si>
  <si>
    <t xml:space="preserve">                                                                                                          </t>
  </si>
  <si>
    <t>Nota#  13 Otros activos corrientes</t>
  </si>
  <si>
    <t>Un detalle de otros activos corrientes   al 30 de junio de 2023 y 2022 es como sigue:</t>
  </si>
  <si>
    <t xml:space="preserve">Descripción                                                                                 </t>
  </si>
  <si>
    <t>Nota#  14 Cuentas por cobrar a largo plazo</t>
  </si>
  <si>
    <t>Ocultar</t>
  </si>
  <si>
    <t>Un detalle de las partidas de cuentas por cobrar a largo plazo  al 30 de junio de 2023 y 2022 es como sigue:</t>
  </si>
  <si>
    <t xml:space="preserve">Nota#  15 Documentos por cobrar </t>
  </si>
  <si>
    <t>Un detalle de las partidas de documentos por cobrar a largo plazo  al 30 de junio de 2023 y 2022 es como sigue:</t>
  </si>
  <si>
    <t>Nota# 16 Inversiones a largo plazo</t>
  </si>
  <si>
    <t>Durante el 2021 este consejo no contaba con inversiones a largo plazo.</t>
  </si>
  <si>
    <t>Pendiente!!</t>
  </si>
  <si>
    <t xml:space="preserve">Nota# 17  Otros activos financieros </t>
  </si>
  <si>
    <t>Un detalle de las partidas de otros activos financieros  al 30 de junio de 2023 y 2022 es como sigue:</t>
  </si>
  <si>
    <t xml:space="preserve">                                                                                                           </t>
  </si>
  <si>
    <t>Nota#10 Propiedad, planta y equipo</t>
  </si>
  <si>
    <t>Edif. Y comp.</t>
  </si>
  <si>
    <t>Maq. Y Equipos</t>
  </si>
  <si>
    <t>Mob. Y equ. de ofic.</t>
  </si>
  <si>
    <t>Equipo,Transp y otros</t>
  </si>
  <si>
    <t>Const. En Proceso</t>
  </si>
  <si>
    <t xml:space="preserve">                    Total</t>
  </si>
  <si>
    <t>Costos de adquisición  (2022)</t>
  </si>
  <si>
    <t>Adiciones</t>
  </si>
  <si>
    <t>Superávit revaluación</t>
  </si>
  <si>
    <t>Retiros</t>
  </si>
  <si>
    <t>Otros</t>
  </si>
  <si>
    <t>Transferencias</t>
  </si>
  <si>
    <t>Saldo al final del periodo</t>
  </si>
  <si>
    <t xml:space="preserve">Dep. Acum. al inicio del periodo  </t>
  </si>
  <si>
    <t>Cargo del periodo</t>
  </si>
  <si>
    <t>Saldo al final del periodo (*)</t>
  </si>
  <si>
    <t>Prop. planta y equipos neto (2023 )</t>
  </si>
  <si>
    <t>Nota#11 Activos intangibles</t>
  </si>
  <si>
    <t>Un detalle de los activos intangibles al 30 de junio de 2023 y 2022 es como sigue:</t>
  </si>
  <si>
    <t xml:space="preserve"> Descripción                                                                                  </t>
  </si>
  <si>
    <t>Nota# 20 Otros activos no  financieros</t>
  </si>
  <si>
    <t>Un detalle de otros activos no financieros   al 30 de junio de 2023 y 2022 es como sigue:</t>
  </si>
  <si>
    <t xml:space="preserve"> Descripción                                                                                   </t>
  </si>
  <si>
    <t xml:space="preserve">                                                                                                            </t>
  </si>
  <si>
    <t>Amortización</t>
  </si>
  <si>
    <t>Un movimiento de la amortización de los activos no financieros es como sigue:</t>
  </si>
  <si>
    <t xml:space="preserve">Descripción                                                                                       </t>
  </si>
  <si>
    <t xml:space="preserve">Saldos al inicio del año                                                                         </t>
  </si>
  <si>
    <t xml:space="preserve">Amortización del año                                                                           </t>
  </si>
  <si>
    <t xml:space="preserve">                                                                                                               </t>
  </si>
  <si>
    <t xml:space="preserve">Nota # 21 Sobre Giro Bancario </t>
  </si>
  <si>
    <t>Un detalle del sobre giro bancario al 30 de junio de 2023 y 2022 es como sigue:</t>
  </si>
  <si>
    <t>Nota# 22 Cuentas por pagar a corto plazo</t>
  </si>
  <si>
    <t>Un detalle de las cuentas por pagar a corto plazo  al 30 de junio de 2023 y 2022 es como sigue:</t>
  </si>
  <si>
    <t>pero luego colocar aquí los contratos del período mantenimiento, obras, etc</t>
  </si>
  <si>
    <t>Nota# 23 Préstamo a corto plazo</t>
  </si>
  <si>
    <t>Un detalle de los préstamos  a corto plazo  al 30 de junio de 2023 y 2022 es como sigue:</t>
  </si>
  <si>
    <t>Nota# 24 Parte corriente de préstamo a largo plazo</t>
  </si>
  <si>
    <t>Un detalle de la parte corriente de  préstamos  a largo  plazo  al 30 de junio de 2023 y 2022 es como sigue:</t>
  </si>
  <si>
    <t>Nota# 11 Retenciones y acumulaciones por pagar</t>
  </si>
  <si>
    <t>Un detalle de las retenciones y acumulaciones por pagar   al 30 de junio de 2023 y 2022 es como sigue:</t>
  </si>
  <si>
    <t xml:space="preserve">5 % Servicios  de  empre   </t>
  </si>
  <si>
    <t xml:space="preserve">18% ITBIS   </t>
  </si>
  <si>
    <t/>
  </si>
  <si>
    <t>Nota# 26 Provisiones a corto plazo</t>
  </si>
  <si>
    <t>Un detalle de las provisiones a corto plazo   al 30 de junio de 2023 y 2022 es como sigue:</t>
  </si>
  <si>
    <t>Nota# 27 Beneficios a empleados a corto plazo</t>
  </si>
  <si>
    <t>Un detalle de los beneficios a empleados a corto plazo   al 30 de junio de 2023 y 2022 es como sigue:</t>
  </si>
  <si>
    <t xml:space="preserve">Nota# 28 Pensiones </t>
  </si>
  <si>
    <t>Un detalle de las pensiones   al 30 de junio de 2023 y 20222021 y 2020 es como sigue:</t>
  </si>
  <si>
    <t xml:space="preserve">Clasificación  o detalle                                                                      </t>
  </si>
  <si>
    <t xml:space="preserve">Clasificación o detalle                                                                     </t>
  </si>
  <si>
    <t xml:space="preserve">                                                                                                         </t>
  </si>
  <si>
    <t>Nota# 29 Otros pasivos corrientes</t>
  </si>
  <si>
    <t>Un detalle de otros pasivos corrientes   al 30 de junio de 2023 y 2022 es como sigue:</t>
  </si>
  <si>
    <t>Nota#12 Cuentas por pagar largo plazo</t>
  </si>
  <si>
    <t>Un detalle de las cuentas por pagar a largo plazo   al 30 de junio de 2023 y 2022 es como sigue:</t>
  </si>
  <si>
    <t>Becas del SINIAF</t>
  </si>
  <si>
    <t>Proyectos de Investigación</t>
  </si>
  <si>
    <t>Cuentas por pagar proveedores</t>
  </si>
  <si>
    <t>Nota# 31Préstamos a largo plazo</t>
  </si>
  <si>
    <t>Un detalle de los préstamos a largo plazo   al 30 de junio de 2023 y 2022 es como sigue:</t>
  </si>
  <si>
    <t>Nota# 32 Instrumentos de Deuda</t>
  </si>
  <si>
    <t>Nota# 33 Provisiones a largo plazo</t>
  </si>
  <si>
    <t>Un detalle de la cuenta de provisiones a largo plazo  diciembre de 2021 y 2020 es como sigue:</t>
  </si>
  <si>
    <t>Nota# 13 Beneficios a empleados largo plazo</t>
  </si>
  <si>
    <t>Un detalle de los beneficios a empleados a largo plazo al 30 de junio de 2023 y 2022 es como sigue:</t>
  </si>
  <si>
    <t>Becas nacionales</t>
  </si>
  <si>
    <t>Nota# 35 Otros pasivos no corrientes</t>
  </si>
  <si>
    <t>Un detalle de la cuenta  otros pasivos no corrientes al 31 de diciembre  de 2021 y 2020 es como sigue:</t>
  </si>
  <si>
    <t>Nota# 14 Activos Netos/Patrimonio</t>
  </si>
  <si>
    <t>Capital</t>
  </si>
  <si>
    <t xml:space="preserve">Al 31 de diciembre  de 2023 y 2022, la composición del capital de la Institución es como sigue:  </t>
  </si>
  <si>
    <t xml:space="preserve">Resultados positivos (ahorro)/negativo (desahorro) </t>
  </si>
  <si>
    <r>
      <t>Resultado acumulado (</t>
    </r>
    <r>
      <rPr>
        <sz val="14"/>
        <color theme="1"/>
        <rFont val="Calibri"/>
        <family val="2"/>
        <scheme val="minor"/>
      </rPr>
      <t>*</t>
    </r>
    <r>
      <rPr>
        <sz val="11"/>
        <color theme="1"/>
        <rFont val="Calibri"/>
        <family val="2"/>
        <scheme val="minor"/>
      </rPr>
      <t>)</t>
    </r>
  </si>
  <si>
    <t>Patrimonio Neto</t>
  </si>
  <si>
    <t>Estado de Rendimiento Financiero</t>
  </si>
  <si>
    <t>Nota# 37 Impuestos</t>
  </si>
  <si>
    <t>Un detalle de los ingresos por impuestos al 30 de junio de 2023 y 2022 es como sigue:</t>
  </si>
  <si>
    <t xml:space="preserve">Concepto o tipo de impuesto                                                            </t>
  </si>
  <si>
    <t>Nota# 38 Ingresos por transacciones con contraprestaciones</t>
  </si>
  <si>
    <t>Un detalle de los ingresos por transacciones con contraprestaciones al 31  de diciembre de 2021 y 2020 es como sigue:</t>
  </si>
  <si>
    <t xml:space="preserve">Concepto o tipo de transacción                                                        </t>
  </si>
  <si>
    <t xml:space="preserve">Concepto o tipo de transacción                                                       </t>
  </si>
  <si>
    <t xml:space="preserve">Nota# 15 Transferencia y donaciones </t>
  </si>
  <si>
    <t>Un detalle de los ingresos por transferencias y donaciones  al 30 de junio de 2023 y 2022 es como sigue:</t>
  </si>
  <si>
    <t>Asignación presupuestaria corriente</t>
  </si>
  <si>
    <t>Asignación presupuestaria de Capital</t>
  </si>
  <si>
    <t>Otros cobros</t>
  </si>
  <si>
    <t xml:space="preserve">Nota# 40 Recargos, multas y otros ingresos </t>
  </si>
  <si>
    <t>Un detalle del ingreso por los recargos, multas y otros ingresos   al 30 de junio de 2023 y 2022 es como sigue:</t>
  </si>
  <si>
    <t xml:space="preserve">Recargos                                                                                           </t>
  </si>
  <si>
    <t xml:space="preserve">Multas                                                                                               </t>
  </si>
  <si>
    <t xml:space="preserve">Concepto o tipo de los otros ingresos                                              </t>
  </si>
  <si>
    <t xml:space="preserve"> Nota # 16 Sueldos, Salarios y beneficios a empleados</t>
  </si>
  <si>
    <t>Un detalle de las cuentas sueldos, salarios, beneficios a empleados al 0 de junio de 2023 y 2022 es como sigue:</t>
  </si>
  <si>
    <t>Remuneraciones</t>
  </si>
  <si>
    <t>Sueldos fijos</t>
  </si>
  <si>
    <t>Sueldos al personal contratado y/o igualado</t>
  </si>
  <si>
    <t>Sueldo al personal nominal en periodo probatorio</t>
  </si>
  <si>
    <t>Prestaciones económicas</t>
  </si>
  <si>
    <t>Compensación por horas extraordinarias</t>
  </si>
  <si>
    <t>Compensación por servicio de seguridad</t>
  </si>
  <si>
    <t>Bono por desempeño</t>
  </si>
  <si>
    <t>Contribuciones al seguro de salud</t>
  </si>
  <si>
    <t xml:space="preserve">Contribuciones al seguro de pensiones </t>
  </si>
  <si>
    <t>Contribuciones al seguro de riesgo laboral</t>
  </si>
  <si>
    <t>Alimentos y bebidas para personas</t>
  </si>
  <si>
    <t>Prendas de vestir</t>
  </si>
  <si>
    <t xml:space="preserve">                                                                                                                 </t>
  </si>
  <si>
    <t>En el año 2023 y 2022, el  Consejo Nacional de Investigaciones Agropecuarias y Forestales -CONIAF- pagó sueldos y compensaciones de la Directora  Ejecutiva, por aproximadamente RD$1,446,292 y RD$1,458,757.00 respectivamente.</t>
  </si>
  <si>
    <t>Al 30 de junio de 2023 y 2022 el CONIAF  mantenía  30  empleados.</t>
  </si>
  <si>
    <t xml:space="preserve"> </t>
  </si>
  <si>
    <t>Nota# 18 Subvenciones y otros pagos por transferencias</t>
  </si>
  <si>
    <t>Numeración</t>
  </si>
  <si>
    <t>Un detalle de la cuenta subvenciones y otros pagos por transferencia al 30 de junio de 2023 y 2022 es como sigue:</t>
  </si>
  <si>
    <t>Listo</t>
  </si>
  <si>
    <t>Saltar #?</t>
  </si>
  <si>
    <t>Ayudas y donaciones ocacionales a hogares y personas</t>
  </si>
  <si>
    <t>Transferencias corrientes a asociaciones sin fines de lucro</t>
  </si>
  <si>
    <t>Nota# 17 Suministro y materiales para consumo</t>
  </si>
  <si>
    <t>Un detalle de los gastos de suministro y materiales para consumo al  30 de junio de 2023 y 2022 es como sigue:</t>
  </si>
  <si>
    <t>Descripción                                                                                   2020                  2019</t>
  </si>
  <si>
    <t>Materiales y suministros</t>
  </si>
  <si>
    <t>Productos forestales</t>
  </si>
  <si>
    <t>Papel de escritorio</t>
  </si>
  <si>
    <t>Productos de papel y cartón</t>
  </si>
  <si>
    <t>Productos de artes gráficas</t>
  </si>
  <si>
    <t>Llantas y neumáticos</t>
  </si>
  <si>
    <t>Artículos de plástico</t>
  </si>
  <si>
    <t>Productos de minerales, metálicos y no metálicos</t>
  </si>
  <si>
    <t>Productos de yeso</t>
  </si>
  <si>
    <t>Productos ferrosos</t>
  </si>
  <si>
    <t>Accesorios de metal</t>
  </si>
  <si>
    <t>Gasolina</t>
  </si>
  <si>
    <t xml:space="preserve">                             -  </t>
  </si>
  <si>
    <t>Gasoil</t>
  </si>
  <si>
    <t>Material para limpieza</t>
  </si>
  <si>
    <t>Útiles de escritorio, oficina e informática </t>
  </si>
  <si>
    <t>Productos eléctricos y afines</t>
  </si>
  <si>
    <t xml:space="preserve">Nota# 18 Gastos de depreciación y amortización </t>
  </si>
  <si>
    <t>Un detalle de los gastos de depreciación y amortización al  30 de junio de 2023 y 2022 es como sigue:</t>
  </si>
  <si>
    <t>Gasto de depreciación</t>
  </si>
  <si>
    <t xml:space="preserve">Nota# 45 Deterioro al valor de la propiedad, planta y equipo </t>
  </si>
  <si>
    <t>Un detalle del  deterioro a; valor de la propiedad, planta y equipo  30 de junio de 2023 y 2022 es como sigue:</t>
  </si>
  <si>
    <t xml:space="preserve">Deterioro a propiedad                                                                       </t>
  </si>
  <si>
    <t xml:space="preserve">Deterioro a planta                                                                             </t>
  </si>
  <si>
    <t xml:space="preserve">Deterioro a equipo                                                                             </t>
  </si>
  <si>
    <t xml:space="preserve">Deterioro otros activos (especificar)                                                 </t>
  </si>
  <si>
    <t xml:space="preserve">Nota# 19 Otros gastos </t>
  </si>
  <si>
    <t>Un detalle de otros gastos  al  30 de junio de 2023 y 2022 es como sigue:</t>
  </si>
  <si>
    <t>Servicios básicos</t>
  </si>
  <si>
    <t>Publicidad, impresión y encuadernación</t>
  </si>
  <si>
    <t>Viáticos</t>
  </si>
  <si>
    <t>Transporte y almacenajes</t>
  </si>
  <si>
    <t>Alquileres y renta</t>
  </si>
  <si>
    <t>Seguros</t>
  </si>
  <si>
    <t>Conserv., reps. menores e instalaciones temp.</t>
  </si>
  <si>
    <t xml:space="preserve">Otros servicios no personales </t>
  </si>
  <si>
    <t>Pérdida por retiro</t>
  </si>
  <si>
    <t xml:space="preserve">Nota# 20 Gastos Financieros </t>
  </si>
  <si>
    <t>Un detalle de los gastos financieros   al  30 de junio de 2023 y 2022 es como sigue:</t>
  </si>
  <si>
    <t>Comisiones y Gastos Bancarios</t>
  </si>
  <si>
    <t>Nota# 21 Compromisos y contingencias</t>
  </si>
  <si>
    <t>Compromisos</t>
  </si>
  <si>
    <t>Al 30 de junio de 2023 y 2022 el CONIAF no tenía compromisos con terceros.</t>
  </si>
  <si>
    <t xml:space="preserve">Contingencias </t>
  </si>
  <si>
    <t>Al 30 de junio de 2023 y 2022 el CONIAF no tenía  contingencias.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</si>
</sst>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 _€_-;\-* #,##0.00\ _€_-;_-* &quot;-&quot;??\ _€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1"/>
      <name val="Calibri"/>
      <family val="2"/>
      <scheme val="minor"/>
    </font>
    <font>
      <sz val="11"/>
      <name val="Calibri"/>
      <family val="2"/>
      <scheme val="minor"/>
    </font>
    <font>
      <sz val="11"/>
      <color rgb="FF0070C0"/>
      <name val="Calibri"/>
      <family val="2"/>
      <scheme val="minor"/>
    </font>
    <font>
      <b/>
      <sz val="11"/>
      <color rgb="FFFF0000"/>
      <name val="Calibri"/>
      <family val="2"/>
      <scheme val="minor"/>
    </font>
    <font>
      <b/>
      <sz val="12"/>
      <name val="Calibri"/>
      <family val="2"/>
      <scheme val="minor"/>
    </font>
    <font>
      <sz val="12"/>
      <name val="Times New Roman"/>
      <family val="1"/>
    </font>
    <font>
      <b/>
      <sz val="11"/>
      <color rgb="FF0070C0"/>
      <name val="Calibri"/>
      <family val="2"/>
      <scheme val="minor"/>
    </font>
    <font>
      <b/>
      <u/>
      <sz val="11"/>
      <name val="Calibri"/>
      <family val="2"/>
      <scheme val="minor"/>
    </font>
    <font>
      <sz val="11"/>
      <name val="Times New Roman"/>
      <family val="1"/>
    </font>
    <font>
      <b/>
      <u/>
      <sz val="11"/>
      <color rgb="FFFF0000"/>
      <name val="Calibri"/>
      <family val="2"/>
      <scheme val="minor"/>
    </font>
    <font>
      <sz val="11"/>
      <color indexed="8"/>
      <name val="Calibri"/>
      <family val="2"/>
    </font>
    <font>
      <sz val="11"/>
      <color rgb="FFC00000"/>
      <name val="Calibri"/>
      <family val="2"/>
      <scheme val="minor"/>
    </font>
    <font>
      <sz val="14"/>
      <color theme="1"/>
      <name val="Calibri"/>
      <family val="2"/>
      <scheme val="minor"/>
    </font>
    <font>
      <sz val="11"/>
      <color rgb="FF231F20"/>
      <name val="Times New Roman"/>
      <family val="1"/>
    </font>
    <font>
      <b/>
      <sz val="11"/>
      <color rgb="FFFF0000"/>
      <name val="Times New Roman"/>
      <family val="1"/>
    </font>
    <font>
      <sz val="10"/>
      <name val="Calibri"/>
      <family val="2"/>
      <scheme val="minor"/>
    </font>
    <font>
      <sz val="9"/>
      <name val="Times New Roman"/>
      <family val="1"/>
    </font>
    <font>
      <b/>
      <sz val="10"/>
      <color theme="1"/>
      <name val="Calibri"/>
      <family val="2"/>
      <scheme val="minor"/>
    </font>
    <font>
      <sz val="11"/>
      <color rgb="FF0070C0"/>
      <name val="Times New Roman"/>
      <family val="1"/>
    </font>
    <font>
      <sz val="11"/>
      <color rgb="FFFF0000"/>
      <name val="Times New Roman"/>
      <family val="1"/>
    </font>
    <font>
      <b/>
      <sz val="9"/>
      <color indexed="81"/>
      <name val="Tahoma"/>
      <family val="2"/>
    </font>
    <font>
      <sz val="9"/>
      <color indexed="81"/>
      <name val="Tahoma"/>
      <family val="2"/>
    </font>
  </fonts>
  <fills count="2">
    <fill>
      <patternFill patternType="none"/>
    </fill>
    <fill>
      <patternFill patternType="gray125"/>
    </fill>
  </fills>
  <borders count="5">
    <border>
      <left/>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165" fontId="1" fillId="0" borderId="0" applyFont="0" applyFill="0" applyBorder="0" applyAlignment="0" applyProtection="0"/>
    <xf numFmtId="43" fontId="16" fillId="0" borderId="0" applyFont="0" applyFill="0" applyBorder="0" applyAlignment="0" applyProtection="0"/>
  </cellStyleXfs>
  <cellXfs count="135">
    <xf numFmtId="0" fontId="0" fillId="0" borderId="0" xfId="0"/>
    <xf numFmtId="0" fontId="5" fillId="0" borderId="0" xfId="0" applyFont="1" applyAlignment="1" applyProtection="1">
      <alignment horizontal="center"/>
      <protection locked="0"/>
    </xf>
    <xf numFmtId="0" fontId="2" fillId="0" borderId="0" xfId="0" applyFont="1" applyProtection="1">
      <protection locked="0"/>
    </xf>
    <xf numFmtId="0" fontId="0" fillId="0" borderId="0" xfId="0" applyProtection="1">
      <protection locked="0"/>
    </xf>
    <xf numFmtId="164" fontId="6" fillId="0" borderId="0" xfId="1" applyNumberFormat="1" applyFont="1" applyFill="1" applyAlignment="1" applyProtection="1">
      <alignment horizontal="center"/>
    </xf>
    <xf numFmtId="164" fontId="6" fillId="0" borderId="0" xfId="1" applyNumberFormat="1" applyFont="1" applyFill="1" applyProtection="1">
      <protection locked="0"/>
    </xf>
    <xf numFmtId="164" fontId="0" fillId="0" borderId="0" xfId="1" applyNumberFormat="1" applyFont="1" applyFill="1" applyProtection="1">
      <protection locked="0"/>
    </xf>
    <xf numFmtId="0" fontId="2" fillId="0" borderId="0" xfId="0" applyFont="1" applyAlignment="1" applyProtection="1">
      <alignment horizontal="center"/>
      <protection locked="0"/>
    </xf>
    <xf numFmtId="0" fontId="7" fillId="0" borderId="0" xfId="0" applyFont="1" applyAlignment="1" applyProtection="1">
      <alignment horizontal="center"/>
      <protection locked="0"/>
    </xf>
    <xf numFmtId="0" fontId="8" fillId="0" borderId="0" xfId="0" applyFont="1" applyAlignment="1" applyProtection="1">
      <alignment horizontal="center" vertical="center"/>
      <protection locked="0"/>
    </xf>
    <xf numFmtId="0" fontId="9" fillId="0" borderId="0" xfId="0" applyFont="1" applyProtection="1">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0" fillId="0" borderId="0" xfId="0" applyAlignment="1" applyProtection="1">
      <alignment vertical="top"/>
      <protection locked="0"/>
    </xf>
    <xf numFmtId="0" fontId="7" fillId="0" borderId="0" xfId="0" applyFont="1" applyAlignment="1" applyProtection="1">
      <alignment horizontal="left" vertical="center" wrapText="1"/>
      <protection locked="0"/>
    </xf>
    <xf numFmtId="164" fontId="7" fillId="0" borderId="0" xfId="1" applyNumberFormat="1" applyFont="1" applyFill="1" applyProtection="1">
      <protection locked="0"/>
    </xf>
    <xf numFmtId="0" fontId="7" fillId="0" borderId="0" xfId="0" applyFont="1" applyAlignment="1" applyProtection="1">
      <alignment horizontal="left" vertical="center" wrapText="1"/>
      <protection locked="0"/>
    </xf>
    <xf numFmtId="0" fontId="11" fillId="0" borderId="0" xfId="0" applyFont="1" applyProtection="1">
      <protection locked="0"/>
    </xf>
    <xf numFmtId="0" fontId="7" fillId="0" borderId="0" xfId="0" applyFont="1" applyAlignment="1" applyProtection="1">
      <alignment horizontal="left" vertical="top" wrapText="1"/>
      <protection locked="0"/>
    </xf>
    <xf numFmtId="164" fontId="7" fillId="0" borderId="0" xfId="1" applyNumberFormat="1" applyFont="1" applyFill="1" applyAlignment="1" applyProtection="1">
      <alignment horizontal="left" vertical="top" wrapText="1"/>
      <protection locked="0"/>
    </xf>
    <xf numFmtId="0" fontId="3" fillId="0" borderId="0" xfId="0" applyFont="1"/>
    <xf numFmtId="0" fontId="9" fillId="0" borderId="0" xfId="0" applyFont="1"/>
    <xf numFmtId="0" fontId="9" fillId="0" borderId="0" xfId="0" applyFont="1" applyAlignment="1">
      <alignment horizontal="center"/>
    </xf>
    <xf numFmtId="0" fontId="6" fillId="0" borderId="0" xfId="0" applyFont="1" applyAlignment="1">
      <alignment horizontal="center"/>
    </xf>
    <xf numFmtId="0" fontId="12" fillId="0" borderId="0" xfId="0" applyFont="1" applyAlignment="1">
      <alignment horizontal="center" vertical="center"/>
    </xf>
    <xf numFmtId="0" fontId="2" fillId="0" borderId="0" xfId="0" applyFont="1"/>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vertical="center"/>
    </xf>
    <xf numFmtId="1" fontId="13" fillId="0" borderId="0" xfId="0" applyNumberFormat="1" applyFont="1" applyAlignment="1">
      <alignment horizontal="center"/>
    </xf>
    <xf numFmtId="164" fontId="7" fillId="0" borderId="0" xfId="1" applyNumberFormat="1" applyFont="1" applyFill="1" applyAlignment="1">
      <alignment horizontal="right"/>
    </xf>
    <xf numFmtId="164" fontId="0" fillId="0" borderId="0" xfId="1" applyNumberFormat="1" applyFont="1" applyFill="1" applyAlignment="1">
      <alignment horizontal="right"/>
    </xf>
    <xf numFmtId="164" fontId="2" fillId="0" borderId="0" xfId="0" applyNumberFormat="1" applyFont="1" applyAlignment="1">
      <alignment horizontal="center"/>
    </xf>
    <xf numFmtId="43" fontId="0" fillId="0" borderId="0" xfId="0" applyNumberFormat="1"/>
    <xf numFmtId="164" fontId="7" fillId="0" borderId="0" xfId="1" applyNumberFormat="1" applyFont="1" applyFill="1"/>
    <xf numFmtId="164" fontId="0" fillId="0" borderId="0" xfId="1" applyNumberFormat="1" applyFont="1" applyFill="1"/>
    <xf numFmtId="0" fontId="2" fillId="0" borderId="0" xfId="0" applyFont="1" applyAlignment="1">
      <alignment wrapText="1"/>
    </xf>
    <xf numFmtId="164" fontId="6" fillId="0" borderId="1" xfId="1" applyNumberFormat="1" applyFont="1" applyFill="1" applyBorder="1" applyAlignment="1">
      <alignment horizontal="right"/>
    </xf>
    <xf numFmtId="164" fontId="6" fillId="0" borderId="0" xfId="1" applyNumberFormat="1" applyFont="1" applyFill="1" applyBorder="1" applyAlignment="1">
      <alignment horizontal="right"/>
    </xf>
    <xf numFmtId="164" fontId="7" fillId="0" borderId="0" xfId="0" applyNumberFormat="1" applyFont="1" applyAlignment="1">
      <alignment horizontal="center"/>
    </xf>
    <xf numFmtId="1" fontId="2" fillId="0" borderId="0" xfId="0" applyNumberFormat="1" applyFont="1" applyAlignment="1">
      <alignment horizontal="right"/>
    </xf>
    <xf numFmtId="1" fontId="7" fillId="0" borderId="0" xfId="0" applyNumberFormat="1" applyFont="1" applyAlignment="1">
      <alignment horizontal="right"/>
    </xf>
    <xf numFmtId="165" fontId="2" fillId="0" borderId="0" xfId="2" applyFont="1" applyFill="1" applyAlignment="1">
      <alignment horizontal="right"/>
    </xf>
    <xf numFmtId="165" fontId="0" fillId="0" borderId="0" xfId="2" applyFont="1" applyFill="1" applyAlignment="1">
      <alignment horizontal="right"/>
    </xf>
    <xf numFmtId="0" fontId="2" fillId="0" borderId="2" xfId="0" applyFont="1" applyBorder="1" applyAlignment="1">
      <alignment horizontal="right"/>
    </xf>
    <xf numFmtId="0" fontId="0" fillId="0" borderId="2" xfId="0" applyBorder="1" applyAlignment="1">
      <alignment horizontal="right"/>
    </xf>
    <xf numFmtId="0" fontId="2" fillId="0" borderId="0" xfId="0" applyFont="1" applyAlignment="1">
      <alignment horizontal="right"/>
    </xf>
    <xf numFmtId="0" fontId="0" fillId="0" borderId="0" xfId="0" applyAlignment="1">
      <alignment horizontal="right"/>
    </xf>
    <xf numFmtId="164" fontId="14" fillId="0" borderId="0" xfId="1" applyNumberFormat="1" applyFont="1" applyFill="1" applyAlignment="1">
      <alignment horizontal="right"/>
    </xf>
    <xf numFmtId="164" fontId="7" fillId="0" borderId="0" xfId="1" applyNumberFormat="1" applyFont="1" applyFill="1" applyAlignment="1">
      <alignment horizontal="right" indent="2"/>
    </xf>
    <xf numFmtId="43" fontId="7" fillId="0" borderId="0" xfId="1" applyFont="1" applyFill="1" applyAlignment="1">
      <alignment horizontal="right"/>
    </xf>
    <xf numFmtId="43" fontId="2" fillId="0" borderId="0" xfId="1" applyFont="1" applyFill="1"/>
    <xf numFmtId="43" fontId="0" fillId="0" borderId="0" xfId="1" applyFont="1" applyFill="1"/>
    <xf numFmtId="164" fontId="7" fillId="0" borderId="0" xfId="0" applyNumberFormat="1" applyFont="1" applyAlignment="1">
      <alignment horizontal="right"/>
    </xf>
    <xf numFmtId="164" fontId="7" fillId="0" borderId="3" xfId="0" applyNumberFormat="1" applyFont="1" applyBorder="1" applyAlignment="1">
      <alignment horizontal="right"/>
    </xf>
    <xf numFmtId="0" fontId="7" fillId="0" borderId="0" xfId="0" applyFont="1"/>
    <xf numFmtId="0" fontId="6" fillId="0" borderId="0" xfId="0" applyFont="1"/>
    <xf numFmtId="0" fontId="2" fillId="0" borderId="0" xfId="0" applyFont="1" applyAlignment="1">
      <alignment horizontal="left" wrapText="1"/>
    </xf>
    <xf numFmtId="0" fontId="2" fillId="0" borderId="0" xfId="0" applyFont="1" applyAlignment="1">
      <alignment horizontal="center" wrapText="1"/>
    </xf>
    <xf numFmtId="0" fontId="7" fillId="0" borderId="0" xfId="0" applyFont="1" applyAlignment="1">
      <alignment horizontal="center" wrapText="1"/>
    </xf>
    <xf numFmtId="0" fontId="8" fillId="0" borderId="0" xfId="0" applyFont="1" applyAlignment="1">
      <alignment horizontal="center" vertical="center" wrapText="1"/>
    </xf>
    <xf numFmtId="0" fontId="9"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horizontal="left"/>
    </xf>
    <xf numFmtId="0" fontId="3" fillId="0" borderId="0" xfId="0" applyFont="1" applyAlignment="1">
      <alignment wrapText="1"/>
    </xf>
    <xf numFmtId="164" fontId="7" fillId="0" borderId="0" xfId="1" applyNumberFormat="1" applyFont="1" applyFill="1" applyAlignment="1">
      <alignment horizontal="center"/>
    </xf>
    <xf numFmtId="164" fontId="6" fillId="0" borderId="0" xfId="1" applyNumberFormat="1" applyFont="1" applyFill="1"/>
    <xf numFmtId="164" fontId="6" fillId="0" borderId="4" xfId="1" applyNumberFormat="1" applyFont="1" applyFill="1" applyBorder="1"/>
    <xf numFmtId="164" fontId="2" fillId="0" borderId="0" xfId="1" applyNumberFormat="1" applyFont="1" applyFill="1"/>
    <xf numFmtId="164" fontId="2" fillId="0" borderId="0" xfId="1" applyNumberFormat="1" applyFont="1" applyFill="1" applyAlignment="1">
      <alignment horizontal="center"/>
    </xf>
    <xf numFmtId="164" fontId="9" fillId="0" borderId="0" xfId="1" applyNumberFormat="1" applyFont="1" applyFill="1"/>
    <xf numFmtId="0" fontId="0" fillId="0" borderId="0" xfId="0" applyAlignment="1">
      <alignment wrapText="1"/>
    </xf>
    <xf numFmtId="164" fontId="0" fillId="0" borderId="0" xfId="0" applyNumberFormat="1"/>
    <xf numFmtId="164" fontId="6" fillId="0" borderId="1" xfId="1" applyNumberFormat="1" applyFont="1" applyFill="1" applyBorder="1"/>
    <xf numFmtId="43" fontId="3" fillId="0" borderId="0" xfId="0" applyNumberFormat="1" applyFont="1"/>
    <xf numFmtId="43" fontId="2" fillId="0" borderId="0" xfId="1" applyFont="1"/>
    <xf numFmtId="43" fontId="2" fillId="0" borderId="0" xfId="0" applyNumberFormat="1" applyFont="1"/>
    <xf numFmtId="164" fontId="2" fillId="0" borderId="0" xfId="0" applyNumberFormat="1" applyFont="1"/>
    <xf numFmtId="164" fontId="8" fillId="0" borderId="0" xfId="0" applyNumberFormat="1" applyFont="1" applyAlignment="1">
      <alignment horizontal="center" vertical="center"/>
    </xf>
    <xf numFmtId="164" fontId="9" fillId="0" borderId="0" xfId="0" applyNumberFormat="1" applyFont="1"/>
    <xf numFmtId="43" fontId="7" fillId="0" borderId="0" xfId="1" applyFont="1" applyFill="1" applyAlignment="1">
      <alignment horizontal="center"/>
    </xf>
    <xf numFmtId="0" fontId="7" fillId="0" borderId="0" xfId="0" applyFont="1" applyAlignment="1">
      <alignment horizontal="center" vertical="center"/>
    </xf>
    <xf numFmtId="165" fontId="6" fillId="0" borderId="0" xfId="2" applyFont="1" applyFill="1"/>
    <xf numFmtId="43" fontId="7" fillId="0" borderId="0" xfId="0" applyNumberFormat="1" applyFont="1"/>
    <xf numFmtId="165" fontId="6" fillId="0" borderId="0" xfId="0" applyNumberFormat="1" applyFont="1"/>
    <xf numFmtId="164" fontId="7" fillId="0" borderId="0" xfId="1" applyNumberFormat="1" applyFont="1" applyFill="1" applyBorder="1"/>
    <xf numFmtId="0" fontId="7" fillId="0" borderId="0" xfId="0" applyFont="1" applyAlignment="1">
      <alignment horizontal="right"/>
    </xf>
    <xf numFmtId="43" fontId="7" fillId="0" borderId="0" xfId="1" applyFont="1" applyFill="1"/>
    <xf numFmtId="43" fontId="7" fillId="0" borderId="0" xfId="0" applyNumberFormat="1" applyFont="1" applyAlignment="1">
      <alignment horizontal="left"/>
    </xf>
    <xf numFmtId="43" fontId="6" fillId="0" borderId="0" xfId="1" applyFont="1" applyFill="1" applyAlignment="1">
      <alignment horizontal="center"/>
    </xf>
    <xf numFmtId="0" fontId="6" fillId="0" borderId="0" xfId="0" applyFont="1" applyAlignment="1">
      <alignment horizontal="center" vertical="center"/>
    </xf>
    <xf numFmtId="43" fontId="2" fillId="0" borderId="0" xfId="1" applyFont="1" applyFill="1" applyAlignment="1">
      <alignment horizontal="center"/>
    </xf>
    <xf numFmtId="43" fontId="2" fillId="0" borderId="0" xfId="0" applyNumberFormat="1" applyFont="1" applyAlignment="1">
      <alignment horizontal="center"/>
    </xf>
    <xf numFmtId="0" fontId="7" fillId="0" borderId="2" xfId="0" applyFont="1" applyBorder="1" applyAlignment="1">
      <alignment horizontal="right"/>
    </xf>
    <xf numFmtId="0" fontId="2" fillId="0" borderId="0" xfId="0" applyFont="1" applyAlignment="1">
      <alignment horizontal="center" vertical="center"/>
    </xf>
    <xf numFmtId="1" fontId="15" fillId="0" borderId="0" xfId="0" applyNumberFormat="1" applyFont="1" applyAlignment="1">
      <alignment horizontal="center"/>
    </xf>
    <xf numFmtId="43" fontId="2" fillId="0" borderId="0" xfId="0" applyNumberFormat="1" applyFont="1" applyAlignment="1">
      <alignment horizontal="right"/>
    </xf>
    <xf numFmtId="43" fontId="2" fillId="0" borderId="0" xfId="1" applyFont="1" applyFill="1" applyAlignment="1">
      <alignment horizontal="right"/>
    </xf>
    <xf numFmtId="43" fontId="9" fillId="0" borderId="1" xfId="1" applyFont="1" applyFill="1" applyBorder="1" applyAlignment="1">
      <alignment horizontal="right"/>
    </xf>
    <xf numFmtId="164" fontId="0" fillId="0" borderId="0" xfId="0" applyNumberFormat="1" applyAlignment="1">
      <alignment horizontal="right"/>
    </xf>
    <xf numFmtId="164" fontId="2" fillId="0" borderId="0" xfId="0" applyNumberFormat="1" applyFont="1" applyAlignment="1">
      <alignment horizontal="right"/>
    </xf>
    <xf numFmtId="164" fontId="3" fillId="0" borderId="1" xfId="1" applyNumberFormat="1" applyFont="1" applyFill="1" applyBorder="1" applyAlignment="1">
      <alignment horizontal="right"/>
    </xf>
    <xf numFmtId="43" fontId="7" fillId="0" borderId="0" xfId="0" applyNumberFormat="1" applyFont="1" applyAlignment="1">
      <alignment horizontal="right"/>
    </xf>
    <xf numFmtId="43" fontId="6" fillId="0" borderId="1" xfId="1" applyFont="1" applyFill="1" applyBorder="1" applyAlignment="1">
      <alignment horizontal="right"/>
    </xf>
    <xf numFmtId="43" fontId="3" fillId="0" borderId="1" xfId="1" applyFont="1" applyFill="1" applyBorder="1" applyAlignment="1">
      <alignment horizontal="right"/>
    </xf>
    <xf numFmtId="43" fontId="2" fillId="0" borderId="0" xfId="3" applyFont="1" applyFill="1"/>
    <xf numFmtId="0" fontId="2" fillId="0" borderId="0" xfId="0" applyFont="1" applyAlignment="1">
      <alignment horizontal="center" wrapText="1"/>
    </xf>
    <xf numFmtId="164" fontId="7" fillId="0" borderId="0" xfId="0" applyNumberFormat="1" applyFont="1"/>
    <xf numFmtId="0" fontId="17" fillId="0" borderId="0" xfId="0" applyFont="1" applyAlignment="1">
      <alignment horizontal="center"/>
    </xf>
    <xf numFmtId="164" fontId="3" fillId="0" borderId="0" xfId="1" applyNumberFormat="1" applyFont="1" applyFill="1" applyBorder="1" applyAlignment="1">
      <alignment horizontal="right"/>
    </xf>
    <xf numFmtId="164" fontId="7" fillId="0" borderId="0" xfId="1" applyNumberFormat="1" applyFont="1" applyFill="1" applyAlignment="1">
      <alignment horizontal="right" indent="1"/>
    </xf>
    <xf numFmtId="164" fontId="3" fillId="0" borderId="1" xfId="1" applyNumberFormat="1" applyFont="1" applyFill="1" applyBorder="1" applyAlignment="1">
      <alignment horizontal="right" indent="1"/>
    </xf>
    <xf numFmtId="0" fontId="19" fillId="0" borderId="0" xfId="0" applyFont="1" applyAlignment="1">
      <alignment horizontal="left" vertical="center"/>
    </xf>
    <xf numFmtId="164" fontId="3" fillId="0" borderId="0" xfId="1" applyNumberFormat="1" applyFont="1" applyFill="1" applyBorder="1" applyAlignment="1">
      <alignment horizontal="right" indent="1"/>
    </xf>
    <xf numFmtId="0" fontId="20" fillId="0" borderId="0" xfId="0" applyFont="1" applyAlignment="1">
      <alignment horizontal="left" vertical="center"/>
    </xf>
    <xf numFmtId="0" fontId="20" fillId="0" borderId="0" xfId="0" applyFont="1" applyAlignment="1">
      <alignment vertical="center"/>
    </xf>
    <xf numFmtId="43" fontId="7" fillId="0" borderId="0" xfId="0" applyNumberFormat="1" applyFont="1" applyAlignment="1">
      <alignment horizontal="center"/>
    </xf>
    <xf numFmtId="0" fontId="21" fillId="0" borderId="0" xfId="0" applyFont="1"/>
    <xf numFmtId="164" fontId="21" fillId="0" borderId="0" xfId="1" applyNumberFormat="1" applyFont="1" applyFill="1" applyAlignment="1">
      <alignment horizontal="right"/>
    </xf>
    <xf numFmtId="164" fontId="2" fillId="0" borderId="0" xfId="1" applyNumberFormat="1" applyFont="1" applyFill="1" applyAlignment="1">
      <alignment horizontal="right"/>
    </xf>
    <xf numFmtId="0" fontId="7" fillId="0" borderId="0" xfId="0" applyFont="1" applyAlignment="1">
      <alignment horizontal="left" vertical="top" wrapText="1"/>
    </xf>
    <xf numFmtId="0" fontId="22" fillId="0" borderId="0" xfId="0" applyFont="1"/>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wrapText="1"/>
    </xf>
    <xf numFmtId="0" fontId="7" fillId="0" borderId="0" xfId="0" applyFont="1" applyAlignment="1">
      <alignment horizontal="left" wrapText="1"/>
    </xf>
    <xf numFmtId="0" fontId="2" fillId="0" borderId="0" xfId="0" applyFont="1" applyAlignment="1">
      <alignment horizontal="left"/>
    </xf>
    <xf numFmtId="43" fontId="23" fillId="0" borderId="0" xfId="1" applyFont="1" applyFill="1"/>
    <xf numFmtId="0" fontId="23" fillId="0" borderId="0" xfId="0" applyFont="1" applyAlignment="1">
      <alignment vertical="center"/>
    </xf>
    <xf numFmtId="164" fontId="4" fillId="0" borderId="0" xfId="0" applyNumberFormat="1" applyFont="1"/>
    <xf numFmtId="0" fontId="14" fillId="0" borderId="0" xfId="0" applyFont="1" applyAlignment="1">
      <alignment vertical="center" wrapText="1"/>
    </xf>
    <xf numFmtId="0" fontId="24" fillId="0" borderId="0" xfId="0" applyFont="1" applyAlignment="1">
      <alignment horizontal="center" vertical="center"/>
    </xf>
    <xf numFmtId="0" fontId="20" fillId="0" borderId="0" xfId="0" applyFont="1"/>
    <xf numFmtId="0" fontId="25" fillId="0" borderId="0" xfId="0" applyFont="1"/>
    <xf numFmtId="0" fontId="14" fillId="0" borderId="0" xfId="0" applyFont="1"/>
  </cellXfs>
  <cellStyles count="4">
    <cellStyle name="Millares" xfId="1" builtinId="3"/>
    <cellStyle name="Millares 6" xfId="3" xr:uid="{19B4B089-9A08-4F7B-A54A-4F0DA8951839}"/>
    <cellStyle name="Millares 7" xfId="2" xr:uid="{AC3709FD-DAFA-4B4B-A7D8-F0484516958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AFRANC%20SANTOS\Downloads\2023.SISACNOC.CORTE%20ENE-JUN%20y%20NOTAS%20EEFF.Bloqueado.xlsx" TargetMode="External"/><Relationship Id="rId1" Type="http://schemas.openxmlformats.org/officeDocument/2006/relationships/externalLinkPath" Target="/Users/ANAFRANC%20SANTOS/Downloads/2023.SISACNOC.CORTE%20ENE-JUN%20y%20NOTAS%20EEFF.Bloqueado.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Silvia%20Tortosa\Dropbox\PC%20(2)\Documents\CONTABILIDAD\Estados%20Fin%202023\EF%20en%20proceso%202023\2023.F.DIGECOG.%20CORTE%20ENE-JUN%20y%20NOTAS%20EEFF.v17.xlsx" TargetMode="External"/><Relationship Id="rId1" Type="http://schemas.openxmlformats.org/officeDocument/2006/relationships/externalLinkPath" Target="/Users/Silvia%20Tortosa/Dropbox/PC%20(2)/Documents/CONTABILIDAD/Estados%20Fin%202023/EF%20en%20proceso%202023/2023.F.DIGECOG.%20CORTE%20ENE-JUN%20y%20NOTAS%20EEFF.v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os"/>
      <sheetName val="Balance de Comprobación"/>
      <sheetName val="BD"/>
      <sheetName val="ESF - Situación Financiera."/>
      <sheetName val=" ERF-Rendimiento Financiero."/>
      <sheetName val="ECANP-Cambio Patrimonio"/>
      <sheetName val="EFE-Flujo de Efectivo"/>
      <sheetName val="Estado Comparativo.Listo"/>
      <sheetName val="NOTAS 1 AL 48 "/>
      <sheetName val="NOTA PPE"/>
    </sheetNames>
    <sheetDataSet>
      <sheetData sheetId="0"/>
      <sheetData sheetId="1"/>
      <sheetData sheetId="2">
        <row r="27">
          <cell r="C27" t="str">
            <v xml:space="preserve">        Notas a los estados financieros  al 30 de Junio 2023</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os"/>
      <sheetName val="Balance de Comprobación"/>
      <sheetName val="ESF - Situación Financiera."/>
      <sheetName val=" ERF-Rendimiento Financiero."/>
      <sheetName val="ECANP-Cambio Patrimonio"/>
      <sheetName val="EFE-Flujo de Efectivo"/>
      <sheetName val="Estado Comparativo"/>
      <sheetName val="Notas 1-6"/>
      <sheetName val="NOTAS 1 AL 48 "/>
      <sheetName val="NOTA PPE"/>
    </sheetNames>
    <sheetDataSet>
      <sheetData sheetId="0">
        <row r="95">
          <cell r="D95">
            <v>-5540.4</v>
          </cell>
          <cell r="E95">
            <v>-11283.72</v>
          </cell>
        </row>
        <row r="203">
          <cell r="W203">
            <v>10121483.169999998</v>
          </cell>
        </row>
        <row r="206">
          <cell r="C206" t="str">
            <v>Licencia Informática</v>
          </cell>
        </row>
        <row r="228">
          <cell r="C228" t="str">
            <v>Seguros de muebles e inmuebles</v>
          </cell>
        </row>
        <row r="248">
          <cell r="F248">
            <v>523205</v>
          </cell>
        </row>
        <row r="336">
          <cell r="D336">
            <v>0</v>
          </cell>
          <cell r="E336" t="str">
            <v xml:space="preserve">                             -  </v>
          </cell>
        </row>
        <row r="337">
          <cell r="D337">
            <v>0</v>
          </cell>
          <cell r="E337" t="str">
            <v xml:space="preserve">                             -  </v>
          </cell>
        </row>
      </sheetData>
      <sheetData sheetId="1">
        <row r="11">
          <cell r="D11">
            <v>2023</v>
          </cell>
          <cell r="F11">
            <v>2022</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E7BD8-30AD-47C7-BA54-ECFD7DB6B667}">
  <sheetPr>
    <pageSetUpPr fitToPage="1"/>
  </sheetPr>
  <dimension ref="A1:M479"/>
  <sheetViews>
    <sheetView showGridLines="0" tabSelected="1" topLeftCell="A317" zoomScale="70" zoomScaleNormal="70" workbookViewId="0">
      <selection activeCell="A5" sqref="A5"/>
    </sheetView>
  </sheetViews>
  <sheetFormatPr baseColWidth="10" defaultRowHeight="15" x14ac:dyDescent="0.25"/>
  <cols>
    <col min="1" max="1" width="42.140625" customWidth="1"/>
    <col min="2" max="2" width="17.28515625" style="25" customWidth="1"/>
    <col min="3" max="3" width="17.140625" customWidth="1"/>
    <col min="4" max="4" width="20.28515625" style="26" bestFit="1" customWidth="1"/>
    <col min="5" max="5" width="21.42578125" style="27" bestFit="1" customWidth="1"/>
    <col min="6" max="6" width="10.140625" style="28" hidden="1" customWidth="1"/>
    <col min="7" max="7" width="22.140625" style="21" customWidth="1"/>
    <col min="8" max="8" width="16.7109375" style="25" hidden="1" customWidth="1"/>
    <col min="9" max="9" width="1.5703125" customWidth="1"/>
    <col min="10" max="10" width="13.140625" bestFit="1" customWidth="1"/>
    <col min="11" max="11" width="15.42578125" bestFit="1" customWidth="1"/>
    <col min="13" max="13" width="18.7109375" customWidth="1"/>
  </cols>
  <sheetData>
    <row r="1" spans="1:10" s="3" customFormat="1" ht="15.75" x14ac:dyDescent="0.25">
      <c r="A1" s="1" t="s">
        <v>0</v>
      </c>
      <c r="B1" s="1"/>
      <c r="C1" s="1"/>
      <c r="D1" s="1"/>
      <c r="E1" s="1"/>
      <c r="F1" s="1"/>
      <c r="G1" s="1"/>
      <c r="H1" s="2"/>
    </row>
    <row r="2" spans="1:10" s="3" customFormat="1" x14ac:dyDescent="0.25">
      <c r="A2" s="4" t="str">
        <f>[1]BD!C27</f>
        <v xml:space="preserve">        Notas a los estados financieros  al 30 de Junio 2023</v>
      </c>
      <c r="B2" s="4"/>
      <c r="C2" s="4"/>
      <c r="D2" s="4"/>
      <c r="E2" s="4"/>
      <c r="F2" s="4"/>
      <c r="G2" s="4"/>
      <c r="H2" s="2"/>
    </row>
    <row r="3" spans="1:10" s="3" customFormat="1" x14ac:dyDescent="0.25">
      <c r="B3" s="5"/>
      <c r="C3" s="6"/>
      <c r="D3" s="7"/>
      <c r="E3" s="8"/>
      <c r="F3" s="9"/>
      <c r="G3" s="10"/>
      <c r="H3" s="2"/>
    </row>
    <row r="4" spans="1:10" s="3" customFormat="1" ht="108" customHeight="1" x14ac:dyDescent="0.25">
      <c r="A4" s="11" t="s">
        <v>1</v>
      </c>
      <c r="B4" s="12"/>
      <c r="C4" s="12"/>
      <c r="D4" s="12"/>
      <c r="E4" s="12"/>
      <c r="F4" s="12"/>
      <c r="G4" s="12"/>
      <c r="H4" s="2"/>
      <c r="I4" s="13"/>
    </row>
    <row r="5" spans="1:10" s="17" customFormat="1" ht="156" customHeight="1" x14ac:dyDescent="0.25">
      <c r="A5" s="14" t="s">
        <v>2</v>
      </c>
      <c r="B5" s="15"/>
      <c r="C5" s="16" t="s">
        <v>3</v>
      </c>
      <c r="D5" s="16"/>
      <c r="E5" s="16"/>
      <c r="F5" s="16"/>
      <c r="G5" s="16"/>
    </row>
    <row r="6" spans="1:10" s="3" customFormat="1" ht="219" customHeight="1" x14ac:dyDescent="0.25">
      <c r="A6" s="11" t="s">
        <v>4</v>
      </c>
      <c r="B6" s="11"/>
      <c r="C6" s="11"/>
      <c r="D6" s="11"/>
      <c r="E6" s="11"/>
      <c r="F6" s="11"/>
      <c r="G6" s="11"/>
      <c r="H6" s="2"/>
    </row>
    <row r="7" spans="1:10" s="3" customFormat="1" ht="241.5" customHeight="1" x14ac:dyDescent="0.25">
      <c r="A7" s="11" t="s">
        <v>5</v>
      </c>
      <c r="B7" s="11"/>
      <c r="C7" s="11"/>
      <c r="D7" s="11"/>
      <c r="E7" s="11"/>
      <c r="F7" s="11"/>
      <c r="G7" s="11"/>
      <c r="H7" s="2"/>
    </row>
    <row r="8" spans="1:10" s="3" customFormat="1" ht="254.25" customHeight="1" x14ac:dyDescent="0.25">
      <c r="A8" s="11" t="s">
        <v>6</v>
      </c>
      <c r="B8" s="11"/>
      <c r="C8" s="11"/>
      <c r="D8" s="11"/>
      <c r="E8" s="11"/>
      <c r="F8" s="11"/>
      <c r="G8" s="11"/>
      <c r="H8" s="2"/>
    </row>
    <row r="9" spans="1:10" s="17" customFormat="1" ht="163.5" customHeight="1" x14ac:dyDescent="0.25">
      <c r="A9" s="11" t="s">
        <v>7</v>
      </c>
      <c r="B9" s="11"/>
      <c r="C9" s="11"/>
      <c r="D9" s="11"/>
      <c r="E9" s="11"/>
      <c r="F9" s="11"/>
      <c r="G9" s="11"/>
    </row>
    <row r="10" spans="1:10" s="3" customFormat="1" ht="252" customHeight="1" x14ac:dyDescent="0.25">
      <c r="A10" s="11" t="s">
        <v>8</v>
      </c>
      <c r="B10" s="11"/>
      <c r="C10" s="11"/>
      <c r="D10" s="11"/>
      <c r="E10" s="11"/>
      <c r="F10" s="11"/>
      <c r="G10" s="11"/>
      <c r="H10" s="2"/>
    </row>
    <row r="11" spans="1:10" s="3" customFormat="1" ht="409.5" customHeight="1" x14ac:dyDescent="0.25">
      <c r="A11" s="11" t="s">
        <v>9</v>
      </c>
      <c r="B11" s="11"/>
      <c r="C11" s="11"/>
      <c r="D11" s="11"/>
      <c r="E11" s="11"/>
      <c r="F11" s="11"/>
      <c r="G11" s="11"/>
      <c r="H11" s="2"/>
    </row>
    <row r="12" spans="1:10" s="3" customFormat="1" ht="231.75" customHeight="1" x14ac:dyDescent="0.25">
      <c r="A12" s="11" t="s">
        <v>10</v>
      </c>
      <c r="B12" s="11"/>
      <c r="C12" s="11"/>
      <c r="D12" s="11"/>
      <c r="E12" s="11"/>
      <c r="F12" s="11"/>
      <c r="G12" s="11"/>
      <c r="H12" s="2"/>
    </row>
    <row r="13" spans="1:10" s="3" customFormat="1" x14ac:dyDescent="0.25">
      <c r="A13" s="18" t="s">
        <v>11</v>
      </c>
      <c r="B13" s="19"/>
      <c r="C13" s="19"/>
      <c r="D13" s="18"/>
      <c r="E13" s="18"/>
      <c r="F13" s="18"/>
      <c r="G13" s="18"/>
      <c r="H13" s="2"/>
    </row>
    <row r="14" spans="1:10" s="20" customFormat="1" x14ac:dyDescent="0.25">
      <c r="A14" s="20" t="s">
        <v>12</v>
      </c>
      <c r="B14" s="21"/>
      <c r="D14" s="22"/>
      <c r="E14" s="23"/>
      <c r="F14" s="24"/>
      <c r="H14" s="21" t="s">
        <v>13</v>
      </c>
    </row>
    <row r="15" spans="1:10" x14ac:dyDescent="0.25">
      <c r="A15" t="s">
        <v>14</v>
      </c>
    </row>
    <row r="16" spans="1:10" x14ac:dyDescent="0.25">
      <c r="A16" t="s">
        <v>15</v>
      </c>
      <c r="B16" s="29">
        <v>2023</v>
      </c>
      <c r="C16" s="29">
        <v>2022</v>
      </c>
    </row>
    <row r="17" spans="1:10" x14ac:dyDescent="0.25">
      <c r="A17" t="s">
        <v>16</v>
      </c>
      <c r="B17" s="30">
        <v>0</v>
      </c>
      <c r="C17" s="30"/>
    </row>
    <row r="18" spans="1:10" x14ac:dyDescent="0.25">
      <c r="A18" t="s">
        <v>17</v>
      </c>
      <c r="B18" s="30">
        <v>861107.96</v>
      </c>
      <c r="C18" s="31">
        <v>1292893</v>
      </c>
      <c r="D18" s="32"/>
    </row>
    <row r="19" spans="1:10" ht="15" customHeight="1" x14ac:dyDescent="0.25">
      <c r="A19" s="33" t="s">
        <v>18</v>
      </c>
      <c r="B19" s="34">
        <v>50389516.93</v>
      </c>
      <c r="C19" s="35">
        <v>50476126.689999998</v>
      </c>
      <c r="D19" s="36"/>
      <c r="E19" s="36"/>
    </row>
    <row r="20" spans="1:10" x14ac:dyDescent="0.25">
      <c r="A20" t="s">
        <v>19</v>
      </c>
      <c r="B20" s="34">
        <v>86644.55</v>
      </c>
      <c r="C20" s="35">
        <v>30164.66</v>
      </c>
      <c r="D20" s="36"/>
      <c r="E20" s="36"/>
    </row>
    <row r="21" spans="1:10" x14ac:dyDescent="0.25">
      <c r="A21" t="s">
        <v>20</v>
      </c>
      <c r="B21" s="34"/>
      <c r="C21" s="35"/>
    </row>
    <row r="22" spans="1:10" ht="15.75" thickBot="1" x14ac:dyDescent="0.3">
      <c r="B22" s="37">
        <f>SUM(B17:B20)</f>
        <v>51337269.439999998</v>
      </c>
      <c r="C22" s="37">
        <f>SUM(C17:C20)</f>
        <v>51799184.349999994</v>
      </c>
      <c r="G22" s="26"/>
      <c r="J22" s="26"/>
    </row>
    <row r="23" spans="1:10" ht="15.75" thickTop="1" x14ac:dyDescent="0.25">
      <c r="B23" s="38"/>
      <c r="C23" s="38"/>
      <c r="E23" s="39"/>
      <c r="J23" s="26"/>
    </row>
    <row r="24" spans="1:10" s="20" customFormat="1" hidden="1" x14ac:dyDescent="0.25">
      <c r="A24" s="20" t="s">
        <v>21</v>
      </c>
      <c r="B24" s="21"/>
      <c r="D24" s="22"/>
      <c r="E24" s="27"/>
      <c r="F24" s="28"/>
      <c r="G24" s="21"/>
      <c r="H24" s="21"/>
      <c r="J24"/>
    </row>
    <row r="25" spans="1:10" hidden="1" x14ac:dyDescent="0.25">
      <c r="A25" t="s">
        <v>22</v>
      </c>
    </row>
    <row r="26" spans="1:10" hidden="1" x14ac:dyDescent="0.25">
      <c r="A26" t="s">
        <v>23</v>
      </c>
      <c r="B26" s="40">
        <f>'[2]Balance de Comprobación'!$D$11</f>
        <v>2023</v>
      </c>
      <c r="C26" s="41">
        <f>'[2]Balance de Comprobación'!$F$11</f>
        <v>2022</v>
      </c>
    </row>
    <row r="27" spans="1:10" hidden="1" x14ac:dyDescent="0.25">
      <c r="A27" t="s">
        <v>24</v>
      </c>
      <c r="B27" s="42" t="s">
        <v>25</v>
      </c>
      <c r="C27" s="43" t="s">
        <v>25</v>
      </c>
    </row>
    <row r="28" spans="1:10" hidden="1" x14ac:dyDescent="0.25">
      <c r="A28" t="s">
        <v>26</v>
      </c>
      <c r="B28" s="42" t="s">
        <v>25</v>
      </c>
      <c r="C28" s="43" t="s">
        <v>25</v>
      </c>
    </row>
    <row r="29" spans="1:10" hidden="1" x14ac:dyDescent="0.25">
      <c r="B29" s="42" t="s">
        <v>25</v>
      </c>
      <c r="C29" s="43" t="s">
        <v>25</v>
      </c>
    </row>
    <row r="30" spans="1:10" ht="15.75" hidden="1" thickBot="1" x14ac:dyDescent="0.3">
      <c r="A30" t="s">
        <v>27</v>
      </c>
      <c r="B30" s="44" t="s">
        <v>25</v>
      </c>
      <c r="C30" s="45" t="s">
        <v>25</v>
      </c>
    </row>
    <row r="31" spans="1:10" hidden="1" x14ac:dyDescent="0.25"/>
    <row r="32" spans="1:10" s="20" customFormat="1" hidden="1" x14ac:dyDescent="0.25">
      <c r="A32" s="20" t="s">
        <v>28</v>
      </c>
      <c r="B32" s="21"/>
      <c r="D32" s="22"/>
      <c r="E32" s="27"/>
      <c r="F32" s="28"/>
      <c r="G32" s="21"/>
      <c r="H32" s="21"/>
      <c r="J32"/>
    </row>
    <row r="33" spans="1:10" hidden="1" x14ac:dyDescent="0.25">
      <c r="A33" t="s">
        <v>29</v>
      </c>
    </row>
    <row r="34" spans="1:10" hidden="1" x14ac:dyDescent="0.25">
      <c r="A34" t="s">
        <v>23</v>
      </c>
      <c r="B34" s="40">
        <f>'[2]Balance de Comprobación'!$D$11</f>
        <v>2023</v>
      </c>
      <c r="C34" s="41">
        <f>'[2]Balance de Comprobación'!$F$11</f>
        <v>2022</v>
      </c>
    </row>
    <row r="35" spans="1:10" hidden="1" x14ac:dyDescent="0.25">
      <c r="A35" t="s">
        <v>30</v>
      </c>
      <c r="B35" s="46" t="s">
        <v>25</v>
      </c>
      <c r="C35" s="47" t="s">
        <v>25</v>
      </c>
    </row>
    <row r="36" spans="1:10" hidden="1" x14ac:dyDescent="0.25">
      <c r="A36" t="s">
        <v>30</v>
      </c>
      <c r="B36" s="46" t="s">
        <v>25</v>
      </c>
      <c r="C36" s="47" t="s">
        <v>25</v>
      </c>
    </row>
    <row r="37" spans="1:10" hidden="1" x14ac:dyDescent="0.25">
      <c r="A37" t="s">
        <v>31</v>
      </c>
      <c r="B37" s="46" t="s">
        <v>25</v>
      </c>
      <c r="C37" s="47" t="s">
        <v>25</v>
      </c>
    </row>
    <row r="38" spans="1:10" ht="15.75" hidden="1" thickBot="1" x14ac:dyDescent="0.3">
      <c r="B38" s="44" t="s">
        <v>25</v>
      </c>
      <c r="C38" s="45" t="s">
        <v>25</v>
      </c>
    </row>
    <row r="39" spans="1:10" hidden="1" x14ac:dyDescent="0.25"/>
    <row r="40" spans="1:10" s="21" customFormat="1" hidden="1" x14ac:dyDescent="0.25">
      <c r="A40" s="21" t="s">
        <v>32</v>
      </c>
      <c r="D40" s="22"/>
      <c r="E40" s="27"/>
      <c r="F40" s="28"/>
      <c r="J40"/>
    </row>
    <row r="41" spans="1:10" s="25" customFormat="1" hidden="1" x14ac:dyDescent="0.25">
      <c r="A41" s="25" t="s">
        <v>33</v>
      </c>
      <c r="D41" s="26"/>
      <c r="E41" s="27"/>
      <c r="F41" s="28"/>
      <c r="G41" s="21"/>
      <c r="J41"/>
    </row>
    <row r="42" spans="1:10" s="25" customFormat="1" hidden="1" x14ac:dyDescent="0.25">
      <c r="A42" s="25" t="s">
        <v>23</v>
      </c>
      <c r="B42" s="40">
        <f>'[2]Balance de Comprobación'!$D$11</f>
        <v>2023</v>
      </c>
      <c r="C42" s="40">
        <f>'[2]Balance de Comprobación'!$F$11</f>
        <v>2022</v>
      </c>
      <c r="D42" s="26"/>
      <c r="E42" s="27"/>
      <c r="F42" s="28"/>
      <c r="G42" s="21"/>
      <c r="J42"/>
    </row>
    <row r="43" spans="1:10" s="25" customFormat="1" hidden="1" x14ac:dyDescent="0.25">
      <c r="A43" s="25" t="s">
        <v>30</v>
      </c>
      <c r="B43" s="46" t="s">
        <v>25</v>
      </c>
      <c r="C43" s="46" t="s">
        <v>25</v>
      </c>
      <c r="D43" s="26"/>
      <c r="E43" s="27"/>
      <c r="F43" s="28"/>
      <c r="G43" s="21"/>
      <c r="J43"/>
    </row>
    <row r="44" spans="1:10" s="25" customFormat="1" hidden="1" x14ac:dyDescent="0.25">
      <c r="A44" s="25" t="s">
        <v>34</v>
      </c>
      <c r="B44" s="46" t="s">
        <v>25</v>
      </c>
      <c r="C44" s="46" t="s">
        <v>25</v>
      </c>
      <c r="D44" s="26"/>
      <c r="E44" s="27"/>
      <c r="F44" s="28"/>
      <c r="G44" s="21"/>
      <c r="J44"/>
    </row>
    <row r="45" spans="1:10" s="25" customFormat="1" hidden="1" x14ac:dyDescent="0.25">
      <c r="A45" s="25" t="s">
        <v>35</v>
      </c>
      <c r="B45" s="46" t="s">
        <v>25</v>
      </c>
      <c r="C45" s="46" t="s">
        <v>25</v>
      </c>
      <c r="D45" s="26"/>
      <c r="E45" s="27"/>
      <c r="F45" s="28"/>
      <c r="G45" s="21"/>
      <c r="J45"/>
    </row>
    <row r="46" spans="1:10" s="25" customFormat="1" ht="15.75" hidden="1" thickBot="1" x14ac:dyDescent="0.3">
      <c r="B46" s="44" t="s">
        <v>25</v>
      </c>
      <c r="C46" s="44" t="s">
        <v>25</v>
      </c>
      <c r="D46" s="26"/>
      <c r="E46" s="27"/>
      <c r="F46" s="28"/>
      <c r="G46" s="21"/>
      <c r="J46"/>
    </row>
    <row r="47" spans="1:10" s="25" customFormat="1" x14ac:dyDescent="0.25">
      <c r="B47" s="46"/>
      <c r="C47" s="46"/>
      <c r="D47" s="26"/>
      <c r="E47" s="27"/>
      <c r="F47" s="28"/>
      <c r="G47" s="21"/>
      <c r="J47"/>
    </row>
    <row r="48" spans="1:10" s="20" customFormat="1" x14ac:dyDescent="0.25">
      <c r="A48" s="20" t="s">
        <v>36</v>
      </c>
      <c r="B48" s="48"/>
      <c r="D48" s="22"/>
      <c r="E48" s="27"/>
      <c r="F48" s="28"/>
      <c r="G48" s="21"/>
      <c r="H48" s="21"/>
      <c r="J48"/>
    </row>
    <row r="49" spans="1:3" x14ac:dyDescent="0.25">
      <c r="A49" t="s">
        <v>37</v>
      </c>
    </row>
    <row r="50" spans="1:3" x14ac:dyDescent="0.25">
      <c r="A50" t="s">
        <v>23</v>
      </c>
      <c r="B50" s="29">
        <f>$B$16</f>
        <v>2023</v>
      </c>
      <c r="C50" s="29">
        <f>$C$16</f>
        <v>2022</v>
      </c>
    </row>
    <row r="51" spans="1:3" x14ac:dyDescent="0.25">
      <c r="A51" s="20" t="s">
        <v>38</v>
      </c>
      <c r="B51" s="49"/>
      <c r="C51" s="49"/>
    </row>
    <row r="52" spans="1:3" x14ac:dyDescent="0.25">
      <c r="A52" t="s">
        <v>39</v>
      </c>
      <c r="B52" s="49">
        <v>19281.93</v>
      </c>
      <c r="C52" s="49">
        <v>11894.7</v>
      </c>
    </row>
    <row r="53" spans="1:3" x14ac:dyDescent="0.25">
      <c r="A53" s="20" t="s">
        <v>40</v>
      </c>
      <c r="B53" s="49"/>
      <c r="C53" s="49"/>
    </row>
    <row r="54" spans="1:3" x14ac:dyDescent="0.25">
      <c r="A54" t="s">
        <v>41</v>
      </c>
      <c r="B54" s="49">
        <v>25394.53</v>
      </c>
      <c r="C54" s="49">
        <v>42981.41</v>
      </c>
    </row>
    <row r="55" spans="1:3" x14ac:dyDescent="0.25">
      <c r="A55" t="s">
        <v>42</v>
      </c>
      <c r="B55" s="49">
        <v>30084.25</v>
      </c>
      <c r="C55" s="49">
        <v>31633.43</v>
      </c>
    </row>
    <row r="56" spans="1:3" x14ac:dyDescent="0.25">
      <c r="A56" t="s">
        <v>43</v>
      </c>
      <c r="B56" s="49"/>
      <c r="C56" s="49"/>
    </row>
    <row r="57" spans="1:3" x14ac:dyDescent="0.25">
      <c r="A57" t="s">
        <v>44</v>
      </c>
      <c r="B57" s="49"/>
      <c r="C57" s="49"/>
    </row>
    <row r="58" spans="1:3" x14ac:dyDescent="0.25">
      <c r="A58" s="20" t="s">
        <v>45</v>
      </c>
      <c r="B58" s="49">
        <v>0</v>
      </c>
      <c r="C58" s="49">
        <v>2024.88</v>
      </c>
    </row>
    <row r="59" spans="1:3" x14ac:dyDescent="0.25">
      <c r="A59" t="s">
        <v>46</v>
      </c>
      <c r="B59" s="49"/>
      <c r="C59" s="49"/>
    </row>
    <row r="60" spans="1:3" x14ac:dyDescent="0.25">
      <c r="A60" s="20" t="s">
        <v>47</v>
      </c>
      <c r="B60" s="49">
        <v>25848.27</v>
      </c>
      <c r="C60" s="49">
        <v>6650.06</v>
      </c>
    </row>
    <row r="61" spans="1:3" x14ac:dyDescent="0.25">
      <c r="A61" t="s">
        <v>48</v>
      </c>
      <c r="B61" s="49">
        <v>124158.31</v>
      </c>
      <c r="C61" s="49">
        <v>77335.320000000007</v>
      </c>
    </row>
    <row r="62" spans="1:3" x14ac:dyDescent="0.25">
      <c r="A62" t="s">
        <v>49</v>
      </c>
      <c r="B62" s="50">
        <v>4093.42</v>
      </c>
      <c r="C62" s="50">
        <v>944</v>
      </c>
    </row>
    <row r="63" spans="1:3" x14ac:dyDescent="0.25">
      <c r="A63" t="s">
        <v>50</v>
      </c>
      <c r="B63" s="50">
        <v>682.04</v>
      </c>
      <c r="C63" s="50">
        <v>2378.88</v>
      </c>
    </row>
    <row r="64" spans="1:3" hidden="1" x14ac:dyDescent="0.25">
      <c r="B64" s="50"/>
      <c r="C64" s="50"/>
    </row>
    <row r="65" spans="1:10" hidden="1" x14ac:dyDescent="0.25">
      <c r="B65" s="50"/>
      <c r="C65" s="50"/>
    </row>
    <row r="66" spans="1:10" hidden="1" x14ac:dyDescent="0.25">
      <c r="B66" s="50"/>
      <c r="C66" s="50"/>
    </row>
    <row r="67" spans="1:10" ht="15.75" thickBot="1" x14ac:dyDescent="0.3">
      <c r="A67" t="s">
        <v>51</v>
      </c>
      <c r="B67" s="37">
        <f>SUM(B51:B66)</f>
        <v>229542.75</v>
      </c>
      <c r="C67" s="37">
        <f>SUM(C51:C66)</f>
        <v>175842.68000000002</v>
      </c>
      <c r="J67" s="26"/>
    </row>
    <row r="68" spans="1:10" ht="15.75" thickTop="1" x14ac:dyDescent="0.25">
      <c r="B68" s="38"/>
      <c r="C68" s="38"/>
      <c r="J68" s="26"/>
    </row>
    <row r="69" spans="1:10" x14ac:dyDescent="0.25">
      <c r="B69" s="51"/>
      <c r="C69" s="52"/>
    </row>
    <row r="70" spans="1:10" s="20" customFormat="1" x14ac:dyDescent="0.25">
      <c r="A70" s="20" t="s">
        <v>52</v>
      </c>
      <c r="B70" s="21"/>
      <c r="D70" s="22"/>
      <c r="E70" s="23"/>
      <c r="F70" s="24"/>
      <c r="G70" s="21"/>
      <c r="H70" s="21"/>
    </row>
    <row r="71" spans="1:10" x14ac:dyDescent="0.25">
      <c r="A71" t="s">
        <v>53</v>
      </c>
    </row>
    <row r="72" spans="1:10" x14ac:dyDescent="0.25">
      <c r="A72" t="s">
        <v>54</v>
      </c>
      <c r="B72" s="29">
        <f>$B$16</f>
        <v>2023</v>
      </c>
      <c r="C72" s="29">
        <f>$C$16</f>
        <v>2022</v>
      </c>
    </row>
    <row r="73" spans="1:10" x14ac:dyDescent="0.25">
      <c r="A73" s="33" t="s">
        <v>55</v>
      </c>
      <c r="B73" s="53">
        <v>134705</v>
      </c>
      <c r="C73" s="53">
        <v>172660</v>
      </c>
    </row>
    <row r="74" spans="1:10" x14ac:dyDescent="0.25">
      <c r="A74" s="33" t="s">
        <v>56</v>
      </c>
      <c r="B74" s="54">
        <v>410125.92000000004</v>
      </c>
      <c r="C74" s="54">
        <v>523205</v>
      </c>
    </row>
    <row r="75" spans="1:10" ht="15.75" thickBot="1" x14ac:dyDescent="0.3">
      <c r="A75" t="s">
        <v>57</v>
      </c>
      <c r="B75" s="37">
        <f>SUM(B73:B74)</f>
        <v>544830.92000000004</v>
      </c>
      <c r="C75" s="37">
        <f>SUM(C73:C74)</f>
        <v>695865</v>
      </c>
      <c r="J75" s="26"/>
    </row>
    <row r="76" spans="1:10" ht="15.75" thickTop="1" x14ac:dyDescent="0.25">
      <c r="B76" s="55"/>
      <c r="C76" s="55"/>
    </row>
    <row r="77" spans="1:10" s="20" customFormat="1" hidden="1" x14ac:dyDescent="0.25">
      <c r="A77" s="20" t="s">
        <v>58</v>
      </c>
      <c r="B77" s="21"/>
      <c r="D77" s="22"/>
      <c r="E77" s="23"/>
      <c r="F77" s="24"/>
      <c r="G77" s="21"/>
      <c r="H77" s="21"/>
    </row>
    <row r="78" spans="1:10" hidden="1" x14ac:dyDescent="0.25">
      <c r="A78" t="s">
        <v>59</v>
      </c>
    </row>
    <row r="79" spans="1:10" hidden="1" x14ac:dyDescent="0.25">
      <c r="A79" t="s">
        <v>60</v>
      </c>
      <c r="B79" s="40">
        <f>'[2]Balance de Comprobación'!$D$11</f>
        <v>2023</v>
      </c>
      <c r="C79" s="41">
        <f>'[2]Balance de Comprobación'!$F$11</f>
        <v>2022</v>
      </c>
    </row>
    <row r="80" spans="1:10" hidden="1" x14ac:dyDescent="0.25">
      <c r="A80" t="s">
        <v>34</v>
      </c>
      <c r="B80" s="46" t="s">
        <v>25</v>
      </c>
      <c r="C80" s="47" t="s">
        <v>25</v>
      </c>
    </row>
    <row r="81" spans="1:7" hidden="1" x14ac:dyDescent="0.25">
      <c r="A81" t="s">
        <v>26</v>
      </c>
      <c r="B81" s="46" t="s">
        <v>25</v>
      </c>
      <c r="C81" s="47" t="s">
        <v>25</v>
      </c>
    </row>
    <row r="82" spans="1:7" ht="15.75" hidden="1" thickBot="1" x14ac:dyDescent="0.3">
      <c r="A82" t="s">
        <v>57</v>
      </c>
      <c r="B82" s="44" t="s">
        <v>25</v>
      </c>
      <c r="C82" s="45" t="s">
        <v>25</v>
      </c>
    </row>
    <row r="83" spans="1:7" hidden="1" x14ac:dyDescent="0.25"/>
    <row r="84" spans="1:7" hidden="1" x14ac:dyDescent="0.25">
      <c r="A84" s="20" t="s">
        <v>61</v>
      </c>
      <c r="E84" s="27" t="s">
        <v>62</v>
      </c>
    </row>
    <row r="85" spans="1:7" hidden="1" x14ac:dyDescent="0.25">
      <c r="A85" t="s">
        <v>63</v>
      </c>
    </row>
    <row r="86" spans="1:7" hidden="1" x14ac:dyDescent="0.25">
      <c r="A86" t="s">
        <v>23</v>
      </c>
      <c r="B86" s="40">
        <f>'[2]Balance de Comprobación'!$D$11</f>
        <v>2023</v>
      </c>
      <c r="C86" s="41">
        <f>'[2]Balance de Comprobación'!$F$11</f>
        <v>2022</v>
      </c>
    </row>
    <row r="87" spans="1:7" hidden="1" x14ac:dyDescent="0.25">
      <c r="A87" t="s">
        <v>26</v>
      </c>
      <c r="B87" s="46" t="s">
        <v>25</v>
      </c>
      <c r="C87" s="47" t="s">
        <v>25</v>
      </c>
    </row>
    <row r="88" spans="1:7" hidden="1" x14ac:dyDescent="0.25">
      <c r="A88" t="s">
        <v>26</v>
      </c>
      <c r="B88" s="46" t="s">
        <v>25</v>
      </c>
      <c r="C88" s="47" t="s">
        <v>25</v>
      </c>
    </row>
    <row r="89" spans="1:7" ht="15.75" hidden="1" thickBot="1" x14ac:dyDescent="0.3">
      <c r="A89" t="s">
        <v>57</v>
      </c>
      <c r="B89" s="44" t="s">
        <v>25</v>
      </c>
      <c r="C89" s="45" t="s">
        <v>25</v>
      </c>
    </row>
    <row r="90" spans="1:7" hidden="1" x14ac:dyDescent="0.25"/>
    <row r="91" spans="1:7" hidden="1" x14ac:dyDescent="0.25"/>
    <row r="92" spans="1:7" s="25" customFormat="1" hidden="1" x14ac:dyDescent="0.25">
      <c r="A92" s="21" t="s">
        <v>64</v>
      </c>
      <c r="D92" s="26"/>
      <c r="E92" s="27"/>
      <c r="F92" s="28"/>
      <c r="G92" s="21"/>
    </row>
    <row r="93" spans="1:7" s="25" customFormat="1" hidden="1" x14ac:dyDescent="0.25">
      <c r="A93" s="25" t="s">
        <v>65</v>
      </c>
      <c r="D93" s="26"/>
      <c r="E93" s="27"/>
      <c r="F93" s="28"/>
      <c r="G93" s="21"/>
    </row>
    <row r="94" spans="1:7" s="25" customFormat="1" hidden="1" x14ac:dyDescent="0.25">
      <c r="A94" s="25" t="s">
        <v>23</v>
      </c>
      <c r="B94" s="46">
        <v>2020</v>
      </c>
      <c r="C94" s="46">
        <v>2019</v>
      </c>
      <c r="D94" s="26"/>
      <c r="E94" s="27"/>
      <c r="F94" s="28"/>
      <c r="G94" s="21"/>
    </row>
    <row r="95" spans="1:7" s="25" customFormat="1" hidden="1" x14ac:dyDescent="0.25">
      <c r="A95" s="25" t="s">
        <v>26</v>
      </c>
      <c r="B95" s="46" t="s">
        <v>25</v>
      </c>
      <c r="C95" s="46" t="s">
        <v>25</v>
      </c>
      <c r="D95" s="26"/>
      <c r="E95" s="27"/>
      <c r="F95" s="28"/>
      <c r="G95" s="21"/>
    </row>
    <row r="96" spans="1:7" s="25" customFormat="1" hidden="1" x14ac:dyDescent="0.25">
      <c r="A96" s="25" t="s">
        <v>26</v>
      </c>
      <c r="B96" s="46" t="s">
        <v>25</v>
      </c>
      <c r="C96" s="46" t="s">
        <v>25</v>
      </c>
      <c r="D96" s="26"/>
      <c r="E96" s="27"/>
      <c r="F96" s="28"/>
      <c r="G96" s="21"/>
    </row>
    <row r="97" spans="1:12" s="25" customFormat="1" ht="15.75" hidden="1" thickBot="1" x14ac:dyDescent="0.3">
      <c r="A97" s="25" t="s">
        <v>57</v>
      </c>
      <c r="B97" s="44" t="s">
        <v>25</v>
      </c>
      <c r="C97" s="44" t="s">
        <v>25</v>
      </c>
      <c r="D97" s="26"/>
      <c r="E97" s="27"/>
      <c r="F97" s="28"/>
      <c r="G97" s="21"/>
    </row>
    <row r="98" spans="1:12" s="25" customFormat="1" hidden="1" x14ac:dyDescent="0.25">
      <c r="B98" s="46"/>
      <c r="C98" s="46"/>
      <c r="D98" s="26"/>
      <c r="E98" s="27"/>
      <c r="F98" s="28"/>
      <c r="G98" s="21"/>
    </row>
    <row r="99" spans="1:12" s="25" customFormat="1" hidden="1" x14ac:dyDescent="0.25">
      <c r="A99" s="56" t="s">
        <v>66</v>
      </c>
      <c r="D99" s="26"/>
      <c r="E99" s="27"/>
      <c r="F99" s="28"/>
      <c r="G99" s="21"/>
    </row>
    <row r="100" spans="1:12" hidden="1" x14ac:dyDescent="0.25">
      <c r="A100" t="s">
        <v>67</v>
      </c>
      <c r="H100" s="25" t="s">
        <v>68</v>
      </c>
      <c r="I100" s="25"/>
      <c r="J100" s="25"/>
      <c r="K100" s="25"/>
      <c r="L100" s="25"/>
    </row>
    <row r="101" spans="1:12" s="25" customFormat="1" ht="12" hidden="1" customHeight="1" x14ac:dyDescent="0.25">
      <c r="A101" s="57"/>
      <c r="B101" s="57"/>
      <c r="C101" s="57"/>
      <c r="D101" s="58"/>
      <c r="E101" s="59"/>
      <c r="F101" s="60"/>
      <c r="G101" s="61"/>
    </row>
    <row r="102" spans="1:12" s="25" customFormat="1" hidden="1" x14ac:dyDescent="0.25">
      <c r="A102" s="21" t="s">
        <v>69</v>
      </c>
      <c r="D102" s="26"/>
      <c r="E102" s="27"/>
      <c r="F102" s="28"/>
      <c r="G102" s="21"/>
    </row>
    <row r="103" spans="1:12" s="25" customFormat="1" hidden="1" x14ac:dyDescent="0.25">
      <c r="A103" s="25" t="s">
        <v>70</v>
      </c>
      <c r="D103" s="26"/>
      <c r="E103" s="27"/>
      <c r="F103" s="28"/>
      <c r="G103" s="21"/>
    </row>
    <row r="104" spans="1:12" s="25" customFormat="1" hidden="1" x14ac:dyDescent="0.25">
      <c r="A104" s="25" t="s">
        <v>54</v>
      </c>
      <c r="B104" s="46">
        <v>2020</v>
      </c>
      <c r="C104" s="46">
        <v>2019</v>
      </c>
      <c r="D104" s="26"/>
      <c r="E104" s="27"/>
      <c r="F104" s="28"/>
      <c r="G104" s="21"/>
    </row>
    <row r="105" spans="1:12" s="25" customFormat="1" hidden="1" x14ac:dyDescent="0.25">
      <c r="A105" s="25" t="s">
        <v>26</v>
      </c>
      <c r="B105" s="46" t="s">
        <v>25</v>
      </c>
      <c r="C105" s="46" t="s">
        <v>25</v>
      </c>
      <c r="D105" s="26"/>
      <c r="E105" s="27"/>
      <c r="F105" s="28"/>
      <c r="G105" s="21"/>
    </row>
    <row r="106" spans="1:12" s="25" customFormat="1" hidden="1" x14ac:dyDescent="0.25">
      <c r="A106" s="25" t="s">
        <v>26</v>
      </c>
      <c r="B106" s="46" t="s">
        <v>25</v>
      </c>
      <c r="C106" s="46" t="s">
        <v>25</v>
      </c>
      <c r="D106" s="26"/>
      <c r="E106" s="27"/>
      <c r="F106" s="28"/>
      <c r="G106" s="21"/>
    </row>
    <row r="107" spans="1:12" s="25" customFormat="1" ht="15.75" hidden="1" thickBot="1" x14ac:dyDescent="0.3">
      <c r="A107" s="25" t="s">
        <v>71</v>
      </c>
      <c r="B107" s="44" t="s">
        <v>25</v>
      </c>
      <c r="C107" s="44" t="s">
        <v>25</v>
      </c>
      <c r="D107" s="26"/>
      <c r="E107" s="27"/>
      <c r="F107" s="28"/>
      <c r="G107" s="21"/>
    </row>
    <row r="108" spans="1:12" s="25" customFormat="1" hidden="1" x14ac:dyDescent="0.25">
      <c r="D108" s="26"/>
      <c r="E108" s="27"/>
      <c r="F108" s="28"/>
      <c r="G108" s="21"/>
    </row>
    <row r="109" spans="1:12" x14ac:dyDescent="0.25">
      <c r="I109" s="25"/>
      <c r="J109" s="25"/>
      <c r="K109" s="25"/>
      <c r="L109" s="25"/>
    </row>
    <row r="110" spans="1:12" x14ac:dyDescent="0.25">
      <c r="A110" s="20" t="s">
        <v>72</v>
      </c>
      <c r="B110" s="26"/>
      <c r="C110" s="26"/>
      <c r="I110" s="25"/>
      <c r="J110" s="25"/>
      <c r="K110" s="25"/>
      <c r="L110" s="25"/>
    </row>
    <row r="111" spans="1:12" ht="30" x14ac:dyDescent="0.25">
      <c r="B111" s="23" t="s">
        <v>73</v>
      </c>
      <c r="C111" s="23" t="s">
        <v>74</v>
      </c>
      <c r="D111" s="62" t="s">
        <v>75</v>
      </c>
      <c r="E111" s="62" t="s">
        <v>76</v>
      </c>
      <c r="F111" s="62" t="s">
        <v>77</v>
      </c>
      <c r="G111" s="63" t="s">
        <v>78</v>
      </c>
      <c r="I111" s="25"/>
      <c r="J111" s="25"/>
      <c r="K111" s="25"/>
      <c r="L111" s="25"/>
    </row>
    <row r="112" spans="1:12" x14ac:dyDescent="0.25">
      <c r="A112" s="64" t="s">
        <v>79</v>
      </c>
      <c r="B112" s="34">
        <v>2500000</v>
      </c>
      <c r="C112" s="34">
        <v>847885.46</v>
      </c>
      <c r="D112" s="65">
        <v>6102535.9000000004</v>
      </c>
      <c r="E112" s="65">
        <v>12945916.619999999</v>
      </c>
      <c r="F112" s="34"/>
      <c r="G112" s="66">
        <f>SUM(B112:F112)</f>
        <v>22396337.979999997</v>
      </c>
      <c r="I112" s="25"/>
      <c r="J112" s="25"/>
      <c r="K112" s="25"/>
      <c r="L112" s="25"/>
    </row>
    <row r="113" spans="1:13" x14ac:dyDescent="0.25">
      <c r="A113" t="s">
        <v>80</v>
      </c>
      <c r="B113" s="65">
        <v>0</v>
      </c>
      <c r="C113" s="65">
        <v>0</v>
      </c>
      <c r="D113" s="65">
        <v>436473.2</v>
      </c>
      <c r="E113" s="65">
        <v>6390450</v>
      </c>
      <c r="F113" s="34"/>
      <c r="G113" s="66">
        <f>SUM(B113:F113)</f>
        <v>6826923.2000000002</v>
      </c>
      <c r="I113" s="25"/>
      <c r="J113" s="25"/>
      <c r="K113" s="25"/>
      <c r="L113" s="25"/>
    </row>
    <row r="114" spans="1:13" x14ac:dyDescent="0.25">
      <c r="A114" t="s">
        <v>81</v>
      </c>
      <c r="B114" s="65"/>
      <c r="C114" s="65"/>
      <c r="D114" s="65"/>
      <c r="E114" s="65"/>
      <c r="F114" s="34"/>
      <c r="G114" s="66">
        <f>SUM(B114:F114)</f>
        <v>0</v>
      </c>
      <c r="I114" s="25"/>
      <c r="J114" s="25"/>
      <c r="K114" s="25"/>
      <c r="L114" s="25"/>
    </row>
    <row r="115" spans="1:13" x14ac:dyDescent="0.25">
      <c r="A115" t="s">
        <v>82</v>
      </c>
      <c r="B115" s="65">
        <v>0</v>
      </c>
      <c r="C115" s="65">
        <v>0</v>
      </c>
      <c r="D115" s="65">
        <v>0</v>
      </c>
      <c r="E115" s="65">
        <v>0</v>
      </c>
      <c r="F115" s="34"/>
      <c r="G115" s="66">
        <f>SUM(B115:F115)</f>
        <v>0</v>
      </c>
      <c r="I115" s="25"/>
      <c r="J115" s="25"/>
      <c r="K115" s="25"/>
      <c r="L115" s="25"/>
    </row>
    <row r="116" spans="1:13" x14ac:dyDescent="0.25">
      <c r="A116" t="s">
        <v>83</v>
      </c>
      <c r="B116" s="34"/>
      <c r="C116" s="34"/>
      <c r="D116" s="65"/>
      <c r="E116" s="65"/>
      <c r="F116" s="34"/>
      <c r="G116" s="66">
        <f>SUM(B116:F116)</f>
        <v>0</v>
      </c>
      <c r="I116" s="25"/>
      <c r="J116" s="25"/>
      <c r="K116" s="25"/>
      <c r="L116" s="25"/>
    </row>
    <row r="117" spans="1:13" x14ac:dyDescent="0.25">
      <c r="A117" t="s">
        <v>84</v>
      </c>
      <c r="B117" s="34"/>
      <c r="C117" s="34"/>
      <c r="D117" s="65"/>
      <c r="E117" s="65"/>
      <c r="F117" s="34"/>
      <c r="G117" s="66"/>
      <c r="I117" s="25"/>
      <c r="J117" s="25"/>
      <c r="K117" s="25"/>
      <c r="L117" s="25"/>
    </row>
    <row r="118" spans="1:13" x14ac:dyDescent="0.25">
      <c r="A118" s="20" t="s">
        <v>85</v>
      </c>
      <c r="B118" s="67">
        <f t="shared" ref="B118:G118" si="0">SUM(B112:B117)</f>
        <v>2500000</v>
      </c>
      <c r="C118" s="67">
        <f t="shared" si="0"/>
        <v>847885.46</v>
      </c>
      <c r="D118" s="67">
        <f t="shared" si="0"/>
        <v>6539009.1000000006</v>
      </c>
      <c r="E118" s="67">
        <f t="shared" si="0"/>
        <v>19336366.619999997</v>
      </c>
      <c r="F118" s="67">
        <f t="shared" si="0"/>
        <v>0</v>
      </c>
      <c r="G118" s="67">
        <f t="shared" si="0"/>
        <v>29223261.179999996</v>
      </c>
      <c r="I118" s="25"/>
      <c r="J118" s="25"/>
      <c r="K118" s="25"/>
      <c r="L118" s="25"/>
    </row>
    <row r="119" spans="1:13" ht="14.25" customHeight="1" x14ac:dyDescent="0.25">
      <c r="B119" s="68"/>
      <c r="C119" s="68"/>
      <c r="D119" s="69"/>
      <c r="E119" s="65"/>
      <c r="F119" s="68"/>
      <c r="G119" s="70"/>
      <c r="I119" s="25"/>
      <c r="J119" s="25"/>
      <c r="K119" s="25"/>
      <c r="L119" s="25"/>
    </row>
    <row r="120" spans="1:13" x14ac:dyDescent="0.25">
      <c r="A120" s="71" t="s">
        <v>86</v>
      </c>
      <c r="B120" s="65">
        <v>-1002025.28</v>
      </c>
      <c r="C120" s="65">
        <v>-415788.43999999994</v>
      </c>
      <c r="D120" s="65">
        <v>-3554434.6200000006</v>
      </c>
      <c r="E120" s="65">
        <v>-12945908.619999999</v>
      </c>
      <c r="F120" s="34"/>
      <c r="G120" s="66">
        <f>SUM(B120:F120)</f>
        <v>-17918156.960000001</v>
      </c>
      <c r="I120" s="25"/>
      <c r="J120" s="25"/>
      <c r="K120" s="25"/>
      <c r="L120" s="25"/>
    </row>
    <row r="121" spans="1:13" x14ac:dyDescent="0.25">
      <c r="A121" t="s">
        <v>87</v>
      </c>
      <c r="B121" s="34">
        <v>-24639.969999999972</v>
      </c>
      <c r="C121" s="34">
        <v>-38906.410000000003</v>
      </c>
      <c r="D121" s="65">
        <v>-1120073.8</v>
      </c>
      <c r="E121" s="65">
        <v>0</v>
      </c>
      <c r="F121" s="34"/>
      <c r="G121" s="66">
        <f>SUM(B121:F121)</f>
        <v>-1183620.18</v>
      </c>
      <c r="I121" s="25"/>
      <c r="J121" s="25"/>
      <c r="K121" s="25"/>
      <c r="L121" s="25"/>
    </row>
    <row r="122" spans="1:13" x14ac:dyDescent="0.25">
      <c r="A122" t="s">
        <v>82</v>
      </c>
      <c r="B122" s="34"/>
      <c r="C122" s="34">
        <v>0</v>
      </c>
      <c r="D122" s="34">
        <v>0</v>
      </c>
      <c r="E122" s="34">
        <v>0</v>
      </c>
      <c r="F122" s="34"/>
      <c r="G122" s="66">
        <f>SUM(B122:F122)</f>
        <v>0</v>
      </c>
      <c r="I122" s="25"/>
      <c r="J122" s="25"/>
      <c r="K122" s="25"/>
      <c r="L122" s="25"/>
      <c r="M122" s="72"/>
    </row>
    <row r="123" spans="1:13" x14ac:dyDescent="0.25">
      <c r="A123" s="20" t="s">
        <v>88</v>
      </c>
      <c r="B123" s="67">
        <f t="shared" ref="B123:G123" si="1">B120+B121-(-B122)</f>
        <v>-1026665.25</v>
      </c>
      <c r="C123" s="67">
        <f t="shared" si="1"/>
        <v>-454694.85</v>
      </c>
      <c r="D123" s="67">
        <f t="shared" si="1"/>
        <v>-4674508.4200000009</v>
      </c>
      <c r="E123" s="67">
        <f t="shared" si="1"/>
        <v>-12945908.619999999</v>
      </c>
      <c r="F123" s="67">
        <f t="shared" si="1"/>
        <v>0</v>
      </c>
      <c r="G123" s="67">
        <f t="shared" si="1"/>
        <v>-19101777.140000001</v>
      </c>
      <c r="I123" s="26"/>
      <c r="J123" s="25"/>
      <c r="K123" s="25"/>
      <c r="L123" s="25"/>
    </row>
    <row r="124" spans="1:13" s="20" customFormat="1" ht="36" customHeight="1" thickBot="1" x14ac:dyDescent="0.3">
      <c r="A124" s="64" t="s">
        <v>89</v>
      </c>
      <c r="B124" s="73">
        <f t="shared" ref="B124:G124" si="2">SUM(B118+B123)</f>
        <v>1473334.75</v>
      </c>
      <c r="C124" s="73">
        <f t="shared" si="2"/>
        <v>393190.61</v>
      </c>
      <c r="D124" s="73">
        <f t="shared" si="2"/>
        <v>1864500.6799999997</v>
      </c>
      <c r="E124" s="73">
        <f t="shared" si="2"/>
        <v>6390457.9999999981</v>
      </c>
      <c r="F124" s="73">
        <f t="shared" si="2"/>
        <v>0</v>
      </c>
      <c r="G124" s="73">
        <f t="shared" si="2"/>
        <v>10121484.039999995</v>
      </c>
      <c r="H124" s="74">
        <f>G124-I127</f>
        <v>10121484.039999995</v>
      </c>
      <c r="I124" s="51">
        <f>[2]Datos!W203-G124</f>
        <v>-0.86999999731779099</v>
      </c>
      <c r="J124" s="26"/>
      <c r="K124" s="75"/>
      <c r="L124" s="76"/>
    </row>
    <row r="125" spans="1:13" ht="15.75" thickTop="1" x14ac:dyDescent="0.25">
      <c r="B125" s="77"/>
      <c r="C125" s="72"/>
      <c r="D125" s="32"/>
      <c r="E125" s="65"/>
      <c r="F125" s="78"/>
      <c r="G125" s="79"/>
      <c r="I125" s="25"/>
      <c r="J125" s="25"/>
      <c r="K125" s="25"/>
      <c r="L125" s="25"/>
    </row>
    <row r="126" spans="1:13" hidden="1" x14ac:dyDescent="0.25">
      <c r="E126" s="80"/>
      <c r="I126" s="25"/>
      <c r="J126" s="25"/>
      <c r="K126" s="25"/>
      <c r="L126" s="25"/>
    </row>
    <row r="127" spans="1:13" s="55" customFormat="1" x14ac:dyDescent="0.25">
      <c r="A127" s="25"/>
      <c r="B127" s="25"/>
      <c r="C127" s="25"/>
      <c r="D127" s="26"/>
      <c r="E127" s="27"/>
      <c r="F127" s="81"/>
      <c r="G127" s="82"/>
      <c r="I127" s="83"/>
    </row>
    <row r="128" spans="1:13" s="55" customFormat="1" hidden="1" x14ac:dyDescent="0.25">
      <c r="A128" s="56" t="s">
        <v>90</v>
      </c>
      <c r="D128" s="80"/>
      <c r="E128" s="80"/>
      <c r="F128" s="81"/>
      <c r="G128" s="84"/>
    </row>
    <row r="129" spans="1:7" s="55" customFormat="1" hidden="1" x14ac:dyDescent="0.25">
      <c r="A129" s="55" t="s">
        <v>91</v>
      </c>
      <c r="D129" s="80"/>
      <c r="E129" s="80"/>
      <c r="F129" s="81"/>
      <c r="G129" s="84"/>
    </row>
    <row r="130" spans="1:7" s="55" customFormat="1" hidden="1" x14ac:dyDescent="0.25">
      <c r="A130" s="55" t="s">
        <v>92</v>
      </c>
      <c r="B130" s="29">
        <f>'[2]Balance de Comprobación'!$D$11</f>
        <v>2023</v>
      </c>
      <c r="C130" s="29">
        <f>'[2]Balance de Comprobación'!$F$11</f>
        <v>2022</v>
      </c>
      <c r="D130" s="80"/>
      <c r="E130" s="80"/>
      <c r="F130" s="81"/>
      <c r="G130" s="84"/>
    </row>
    <row r="131" spans="1:7" s="55" customFormat="1" hidden="1" x14ac:dyDescent="0.25">
      <c r="A131" s="55" t="str">
        <f>[2]Datos!C206</f>
        <v>Licencia Informática</v>
      </c>
      <c r="B131" s="85"/>
      <c r="C131" s="85"/>
      <c r="D131" s="86"/>
      <c r="E131" s="87"/>
      <c r="F131" s="81"/>
      <c r="G131" s="56"/>
    </row>
    <row r="132" spans="1:7" s="55" customFormat="1" hidden="1" x14ac:dyDescent="0.25">
      <c r="A132" s="88" t="str">
        <f>[2]Datos!C228</f>
        <v>Seguros de muebles e inmuebles</v>
      </c>
      <c r="B132" s="30"/>
      <c r="C132" s="30">
        <f>[2]Datos!F248</f>
        <v>523205</v>
      </c>
      <c r="D132" s="80"/>
      <c r="E132" s="80"/>
      <c r="F132" s="81"/>
      <c r="G132" s="56"/>
    </row>
    <row r="133" spans="1:7" s="56" customFormat="1" ht="15.75" hidden="1" thickBot="1" x14ac:dyDescent="0.3">
      <c r="A133" s="56" t="s">
        <v>57</v>
      </c>
      <c r="B133" s="37">
        <f>SUM(B131:B132)</f>
        <v>0</v>
      </c>
      <c r="C133" s="37">
        <f>SUM(C131:C132)</f>
        <v>523205</v>
      </c>
      <c r="D133" s="89"/>
      <c r="E133" s="89"/>
      <c r="F133" s="90"/>
    </row>
    <row r="134" spans="1:7" s="55" customFormat="1" hidden="1" x14ac:dyDescent="0.25">
      <c r="D134" s="80"/>
      <c r="E134" s="80"/>
      <c r="F134" s="81"/>
      <c r="G134" s="56"/>
    </row>
    <row r="135" spans="1:7" s="25" customFormat="1" hidden="1" x14ac:dyDescent="0.25">
      <c r="A135" s="21" t="s">
        <v>93</v>
      </c>
      <c r="D135" s="91"/>
      <c r="E135" s="80"/>
      <c r="F135" s="28"/>
      <c r="G135" s="21"/>
    </row>
    <row r="136" spans="1:7" s="25" customFormat="1" hidden="1" x14ac:dyDescent="0.25">
      <c r="A136" s="25" t="s">
        <v>94</v>
      </c>
      <c r="D136" s="91"/>
      <c r="E136" s="80"/>
      <c r="F136" s="28"/>
      <c r="G136" s="21"/>
    </row>
    <row r="137" spans="1:7" s="25" customFormat="1" hidden="1" x14ac:dyDescent="0.25">
      <c r="A137" s="25" t="s">
        <v>95</v>
      </c>
      <c r="B137" s="46">
        <v>2020</v>
      </c>
      <c r="C137" s="46">
        <v>2019</v>
      </c>
      <c r="D137" s="91"/>
      <c r="E137" s="80"/>
      <c r="F137" s="28"/>
      <c r="G137" s="21"/>
    </row>
    <row r="138" spans="1:7" s="25" customFormat="1" hidden="1" x14ac:dyDescent="0.25">
      <c r="A138" s="25" t="s">
        <v>26</v>
      </c>
      <c r="B138" s="46" t="s">
        <v>25</v>
      </c>
      <c r="C138" s="46" t="s">
        <v>25</v>
      </c>
      <c r="D138" s="92"/>
      <c r="E138" s="80"/>
      <c r="F138" s="28"/>
      <c r="G138" s="21"/>
    </row>
    <row r="139" spans="1:7" s="25" customFormat="1" hidden="1" x14ac:dyDescent="0.25">
      <c r="A139" s="25" t="s">
        <v>26</v>
      </c>
      <c r="B139" s="46" t="s">
        <v>25</v>
      </c>
      <c r="C139" s="46" t="s">
        <v>25</v>
      </c>
      <c r="D139" s="26"/>
      <c r="E139" s="80"/>
      <c r="F139" s="28"/>
      <c r="G139" s="21"/>
    </row>
    <row r="140" spans="1:7" s="25" customFormat="1" ht="15.75" hidden="1" thickBot="1" x14ac:dyDescent="0.3">
      <c r="A140" s="25" t="s">
        <v>71</v>
      </c>
      <c r="B140" s="44" t="s">
        <v>25</v>
      </c>
      <c r="C140" s="44" t="s">
        <v>25</v>
      </c>
      <c r="D140" s="26"/>
      <c r="E140" s="80"/>
      <c r="F140" s="28"/>
      <c r="G140" s="21"/>
    </row>
    <row r="141" spans="1:7" s="25" customFormat="1" hidden="1" x14ac:dyDescent="0.25">
      <c r="A141" s="25" t="s">
        <v>96</v>
      </c>
      <c r="D141" s="26"/>
      <c r="E141" s="80"/>
      <c r="F141" s="28"/>
      <c r="G141" s="21"/>
    </row>
    <row r="142" spans="1:7" s="25" customFormat="1" hidden="1" x14ac:dyDescent="0.25">
      <c r="A142" s="25" t="s">
        <v>97</v>
      </c>
      <c r="D142" s="26"/>
      <c r="E142" s="80"/>
      <c r="F142" s="28"/>
      <c r="G142" s="21"/>
    </row>
    <row r="143" spans="1:7" s="25" customFormat="1" hidden="1" x14ac:dyDescent="0.25">
      <c r="A143" s="25" t="s">
        <v>98</v>
      </c>
      <c r="D143" s="26"/>
      <c r="E143" s="80"/>
      <c r="F143" s="28"/>
      <c r="G143" s="21"/>
    </row>
    <row r="144" spans="1:7" s="25" customFormat="1" hidden="1" x14ac:dyDescent="0.25">
      <c r="A144" s="25" t="s">
        <v>99</v>
      </c>
      <c r="B144" s="46">
        <v>2020</v>
      </c>
      <c r="C144" s="46">
        <v>2019</v>
      </c>
      <c r="D144" s="26"/>
      <c r="E144" s="80"/>
      <c r="F144" s="28"/>
      <c r="G144" s="21"/>
    </row>
    <row r="145" spans="1:8" s="25" customFormat="1" hidden="1" x14ac:dyDescent="0.25">
      <c r="A145" s="25" t="s">
        <v>100</v>
      </c>
      <c r="B145" s="46" t="s">
        <v>25</v>
      </c>
      <c r="C145" s="46" t="s">
        <v>25</v>
      </c>
      <c r="D145" s="26"/>
      <c r="E145" s="80"/>
      <c r="F145" s="28"/>
      <c r="G145" s="21"/>
    </row>
    <row r="146" spans="1:8" s="25" customFormat="1" hidden="1" x14ac:dyDescent="0.25">
      <c r="A146" s="25" t="s">
        <v>101</v>
      </c>
      <c r="B146" s="46" t="s">
        <v>25</v>
      </c>
      <c r="C146" s="46" t="s">
        <v>25</v>
      </c>
      <c r="D146" s="26"/>
      <c r="E146" s="80"/>
      <c r="F146" s="28"/>
      <c r="G146" s="21"/>
    </row>
    <row r="147" spans="1:8" s="25" customFormat="1" ht="15.75" hidden="1" thickBot="1" x14ac:dyDescent="0.3">
      <c r="A147" s="25" t="s">
        <v>102</v>
      </c>
      <c r="B147" s="44" t="s">
        <v>25</v>
      </c>
      <c r="C147" s="44" t="s">
        <v>25</v>
      </c>
      <c r="D147" s="26"/>
      <c r="E147" s="80"/>
      <c r="F147" s="28"/>
      <c r="G147" s="21"/>
    </row>
    <row r="148" spans="1:8" s="25" customFormat="1" hidden="1" x14ac:dyDescent="0.25">
      <c r="D148" s="26"/>
      <c r="E148" s="80"/>
      <c r="F148" s="28"/>
      <c r="G148" s="21"/>
    </row>
    <row r="149" spans="1:8" s="55" customFormat="1" hidden="1" x14ac:dyDescent="0.25">
      <c r="A149" s="56" t="s">
        <v>103</v>
      </c>
      <c r="B149" s="25"/>
      <c r="D149" s="26"/>
      <c r="E149" s="80"/>
      <c r="F149" s="28"/>
      <c r="G149" s="21"/>
      <c r="H149" s="25"/>
    </row>
    <row r="150" spans="1:8" s="55" customFormat="1" hidden="1" x14ac:dyDescent="0.25">
      <c r="A150" s="55" t="s">
        <v>104</v>
      </c>
      <c r="B150" s="25"/>
      <c r="D150" s="26"/>
      <c r="E150" s="80"/>
      <c r="F150" s="28"/>
      <c r="G150" s="21"/>
      <c r="H150" s="25"/>
    </row>
    <row r="151" spans="1:8" s="55" customFormat="1" hidden="1" x14ac:dyDescent="0.25">
      <c r="A151" s="55" t="s">
        <v>23</v>
      </c>
      <c r="B151" s="40">
        <f>'[2]Balance de Comprobación'!$D$11</f>
        <v>2023</v>
      </c>
      <c r="C151" s="41">
        <f>'[2]Balance de Comprobación'!$F$11</f>
        <v>2022</v>
      </c>
      <c r="D151" s="26"/>
      <c r="E151" s="80"/>
      <c r="F151" s="28"/>
      <c r="G151" s="21"/>
      <c r="H151" s="25"/>
    </row>
    <row r="152" spans="1:8" s="55" customFormat="1" hidden="1" x14ac:dyDescent="0.25">
      <c r="A152" s="55" t="s">
        <v>26</v>
      </c>
      <c r="B152" s="46" t="s">
        <v>25</v>
      </c>
      <c r="C152" s="86" t="s">
        <v>25</v>
      </c>
      <c r="D152" s="26"/>
      <c r="E152" s="80"/>
      <c r="F152" s="28"/>
      <c r="G152" s="21"/>
      <c r="H152" s="25"/>
    </row>
    <row r="153" spans="1:8" s="55" customFormat="1" hidden="1" x14ac:dyDescent="0.25">
      <c r="A153" s="55" t="s">
        <v>30</v>
      </c>
      <c r="B153" s="46" t="s">
        <v>25</v>
      </c>
      <c r="C153" s="86" t="s">
        <v>25</v>
      </c>
      <c r="D153" s="26"/>
      <c r="E153" s="80"/>
      <c r="F153" s="28"/>
      <c r="G153" s="21"/>
      <c r="H153" s="25"/>
    </row>
    <row r="154" spans="1:8" s="55" customFormat="1" ht="15.75" hidden="1" thickBot="1" x14ac:dyDescent="0.3">
      <c r="A154" s="55" t="s">
        <v>71</v>
      </c>
      <c r="B154" s="44" t="s">
        <v>25</v>
      </c>
      <c r="C154" s="93" t="s">
        <v>25</v>
      </c>
      <c r="D154" s="26"/>
      <c r="E154" s="80"/>
      <c r="F154" s="28"/>
      <c r="G154" s="21"/>
      <c r="H154" s="25"/>
    </row>
    <row r="155" spans="1:8" s="55" customFormat="1" hidden="1" x14ac:dyDescent="0.25">
      <c r="B155" s="25"/>
      <c r="D155" s="26"/>
      <c r="E155" s="80"/>
      <c r="F155" s="28"/>
      <c r="G155" s="21"/>
      <c r="H155" s="25"/>
    </row>
    <row r="156" spans="1:8" s="25" customFormat="1" hidden="1" x14ac:dyDescent="0.25">
      <c r="A156" s="21" t="s">
        <v>105</v>
      </c>
      <c r="D156" s="26"/>
      <c r="E156" s="80"/>
      <c r="F156" s="94"/>
      <c r="G156" s="21"/>
    </row>
    <row r="157" spans="1:8" s="25" customFormat="1" hidden="1" x14ac:dyDescent="0.25">
      <c r="A157" s="25" t="s">
        <v>106</v>
      </c>
      <c r="D157" s="26"/>
      <c r="E157" s="27"/>
      <c r="F157" s="94"/>
      <c r="G157" s="21" t="s">
        <v>62</v>
      </c>
    </row>
    <row r="158" spans="1:8" s="25" customFormat="1" hidden="1" x14ac:dyDescent="0.25">
      <c r="A158" s="25" t="s">
        <v>23</v>
      </c>
      <c r="B158" s="95">
        <f>'[2]Balance de Comprobación'!$D$11</f>
        <v>2023</v>
      </c>
      <c r="C158" s="95">
        <f>'[2]Balance de Comprobación'!$F$11</f>
        <v>2022</v>
      </c>
      <c r="D158" s="26"/>
      <c r="E158" s="27"/>
    </row>
    <row r="159" spans="1:8" s="25" customFormat="1" hidden="1" x14ac:dyDescent="0.25">
      <c r="A159" s="25" t="e">
        <f>[2]Datos!#REF!</f>
        <v>#REF!</v>
      </c>
      <c r="B159" s="96" t="e">
        <f>[2]Datos!#REF!</f>
        <v>#REF!</v>
      </c>
      <c r="C159" s="96" t="e">
        <f>[2]Datos!#REF!</f>
        <v>#REF!</v>
      </c>
      <c r="D159" s="26"/>
      <c r="E159" s="27"/>
      <c r="F159" s="94"/>
      <c r="G159" s="21" t="s">
        <v>107</v>
      </c>
    </row>
    <row r="160" spans="1:8" s="25" customFormat="1" hidden="1" x14ac:dyDescent="0.25">
      <c r="B160" s="97"/>
      <c r="C160" s="97"/>
      <c r="D160" s="26"/>
      <c r="E160" s="27"/>
      <c r="F160" s="94"/>
      <c r="G160" s="21"/>
    </row>
    <row r="161" spans="1:8" s="25" customFormat="1" ht="15.75" hidden="1" thickBot="1" x14ac:dyDescent="0.3">
      <c r="B161" s="98" t="e">
        <f>SUM(B159:B160)</f>
        <v>#REF!</v>
      </c>
      <c r="C161" s="98" t="e">
        <f>SUM(C159:C160)</f>
        <v>#REF!</v>
      </c>
      <c r="D161" s="26"/>
      <c r="E161" s="27"/>
      <c r="F161" s="94"/>
    </row>
    <row r="162" spans="1:8" s="55" customFormat="1" hidden="1" x14ac:dyDescent="0.25">
      <c r="B162" s="25"/>
      <c r="D162" s="26"/>
      <c r="E162" s="27"/>
      <c r="F162" s="28"/>
      <c r="G162" s="21"/>
      <c r="H162" s="25"/>
    </row>
    <row r="163" spans="1:8" s="25" customFormat="1" hidden="1" x14ac:dyDescent="0.25">
      <c r="A163" s="21" t="s">
        <v>108</v>
      </c>
      <c r="D163" s="26"/>
      <c r="E163" s="27"/>
      <c r="F163" s="28"/>
      <c r="G163" s="21"/>
    </row>
    <row r="164" spans="1:8" s="25" customFormat="1" hidden="1" x14ac:dyDescent="0.25">
      <c r="A164" s="25" t="s">
        <v>109</v>
      </c>
      <c r="D164" s="26"/>
      <c r="E164" s="27"/>
      <c r="F164" s="28"/>
      <c r="G164" s="21"/>
    </row>
    <row r="165" spans="1:8" s="25" customFormat="1" hidden="1" x14ac:dyDescent="0.25">
      <c r="A165" s="25" t="s">
        <v>23</v>
      </c>
      <c r="B165" s="46">
        <v>2020</v>
      </c>
      <c r="C165" s="46">
        <v>2019</v>
      </c>
      <c r="D165" s="26"/>
      <c r="E165" s="27"/>
      <c r="F165" s="28"/>
      <c r="G165" s="21"/>
    </row>
    <row r="166" spans="1:8" s="25" customFormat="1" hidden="1" x14ac:dyDescent="0.25">
      <c r="A166" s="25" t="s">
        <v>26</v>
      </c>
      <c r="B166" s="46" t="s">
        <v>25</v>
      </c>
      <c r="C166" s="46" t="s">
        <v>25</v>
      </c>
      <c r="D166" s="26"/>
      <c r="E166" s="27"/>
      <c r="F166" s="28"/>
      <c r="G166" s="21"/>
    </row>
    <row r="167" spans="1:8" s="25" customFormat="1" hidden="1" x14ac:dyDescent="0.25">
      <c r="A167" s="25" t="s">
        <v>34</v>
      </c>
      <c r="B167" s="46" t="s">
        <v>25</v>
      </c>
      <c r="C167" s="46" t="s">
        <v>25</v>
      </c>
      <c r="D167" s="26"/>
      <c r="E167" s="27"/>
      <c r="F167" s="28"/>
      <c r="G167" s="21"/>
    </row>
    <row r="168" spans="1:8" s="25" customFormat="1" ht="15.75" hidden="1" thickBot="1" x14ac:dyDescent="0.3">
      <c r="A168" s="25" t="s">
        <v>71</v>
      </c>
      <c r="B168" s="44" t="s">
        <v>25</v>
      </c>
      <c r="C168" s="44" t="s">
        <v>25</v>
      </c>
      <c r="D168" s="26"/>
      <c r="E168" s="27"/>
      <c r="F168" s="28"/>
      <c r="G168" s="21"/>
    </row>
    <row r="169" spans="1:8" s="25" customFormat="1" hidden="1" x14ac:dyDescent="0.25">
      <c r="D169" s="26"/>
      <c r="E169" s="27"/>
      <c r="F169" s="28"/>
      <c r="G169" s="21"/>
    </row>
    <row r="170" spans="1:8" s="25" customFormat="1" hidden="1" x14ac:dyDescent="0.25">
      <c r="A170" s="21" t="s">
        <v>110</v>
      </c>
      <c r="D170" s="26"/>
      <c r="E170" s="27"/>
      <c r="F170" s="28"/>
      <c r="G170" s="21"/>
    </row>
    <row r="171" spans="1:8" s="25" customFormat="1" hidden="1" x14ac:dyDescent="0.25">
      <c r="A171" s="25" t="s">
        <v>111</v>
      </c>
      <c r="D171" s="26"/>
      <c r="E171" s="27"/>
      <c r="F171" s="28"/>
      <c r="G171" s="21"/>
    </row>
    <row r="172" spans="1:8" s="25" customFormat="1" hidden="1" x14ac:dyDescent="0.25">
      <c r="A172" s="25" t="s">
        <v>60</v>
      </c>
      <c r="B172" s="46">
        <v>2020</v>
      </c>
      <c r="C172" s="46">
        <v>2019</v>
      </c>
      <c r="D172" s="26"/>
      <c r="E172" s="27"/>
      <c r="F172" s="28"/>
      <c r="G172" s="21"/>
    </row>
    <row r="173" spans="1:8" s="25" customFormat="1" hidden="1" x14ac:dyDescent="0.25">
      <c r="A173" s="25" t="s">
        <v>26</v>
      </c>
      <c r="B173" s="46" t="s">
        <v>25</v>
      </c>
      <c r="C173" s="46" t="s">
        <v>25</v>
      </c>
      <c r="D173" s="26"/>
      <c r="E173" s="27"/>
      <c r="F173" s="28"/>
      <c r="G173" s="21"/>
    </row>
    <row r="174" spans="1:8" s="25" customFormat="1" hidden="1" x14ac:dyDescent="0.25">
      <c r="A174" s="25" t="s">
        <v>34</v>
      </c>
      <c r="B174" s="46" t="s">
        <v>25</v>
      </c>
      <c r="C174" s="46" t="s">
        <v>25</v>
      </c>
      <c r="D174" s="26"/>
      <c r="E174" s="27"/>
      <c r="F174" s="28"/>
      <c r="G174" s="21"/>
    </row>
    <row r="175" spans="1:8" s="25" customFormat="1" ht="15.75" hidden="1" thickBot="1" x14ac:dyDescent="0.3">
      <c r="A175" s="25" t="s">
        <v>71</v>
      </c>
      <c r="B175" s="44" t="s">
        <v>25</v>
      </c>
      <c r="C175" s="44" t="s">
        <v>25</v>
      </c>
      <c r="D175" s="26"/>
      <c r="E175" s="27"/>
      <c r="F175" s="28"/>
      <c r="G175" s="21"/>
    </row>
    <row r="176" spans="1:8" s="25" customFormat="1" hidden="1" x14ac:dyDescent="0.25">
      <c r="B176" s="46"/>
      <c r="C176" s="46"/>
      <c r="D176" s="26"/>
      <c r="E176" s="27"/>
      <c r="F176" s="28"/>
      <c r="G176" s="21"/>
    </row>
    <row r="177" spans="1:10" s="25" customFormat="1" hidden="1" x14ac:dyDescent="0.25">
      <c r="B177" s="46"/>
      <c r="C177" s="46"/>
      <c r="D177" s="26"/>
      <c r="E177" s="27"/>
      <c r="F177" s="28"/>
      <c r="G177" s="21"/>
    </row>
    <row r="178" spans="1:10" x14ac:dyDescent="0.25">
      <c r="A178" s="56" t="s">
        <v>112</v>
      </c>
    </row>
    <row r="179" spans="1:10" x14ac:dyDescent="0.25">
      <c r="A179" t="s">
        <v>113</v>
      </c>
    </row>
    <row r="180" spans="1:10" x14ac:dyDescent="0.25">
      <c r="A180" t="s">
        <v>23</v>
      </c>
      <c r="B180" s="29">
        <f>$B$16</f>
        <v>2023</v>
      </c>
      <c r="C180" s="29">
        <f>$C$16</f>
        <v>2022</v>
      </c>
    </row>
    <row r="181" spans="1:10" x14ac:dyDescent="0.25">
      <c r="A181" t="s">
        <v>114</v>
      </c>
      <c r="B181" s="53">
        <v>1539</v>
      </c>
      <c r="C181" s="99">
        <v>15278.25</v>
      </c>
    </row>
    <row r="182" spans="1:10" x14ac:dyDescent="0.25">
      <c r="A182" t="s">
        <v>115</v>
      </c>
      <c r="B182" s="53">
        <v>5540.4</v>
      </c>
      <c r="C182" s="99" t="s">
        <v>116</v>
      </c>
    </row>
    <row r="183" spans="1:10" hidden="1" x14ac:dyDescent="0.25">
      <c r="B183" s="100" t="str">
        <f>IF([2]Datos!D95&gt;=1,[2]Datos!D95,"")</f>
        <v/>
      </c>
      <c r="C183" s="99" t="str">
        <f>IF([2]Datos!E95&gt;=1,[2]Datos!E95,"")</f>
        <v/>
      </c>
    </row>
    <row r="184" spans="1:10" ht="15.75" thickBot="1" x14ac:dyDescent="0.3">
      <c r="B184" s="37">
        <f>SUM(B181:B183)</f>
        <v>7079.4</v>
      </c>
      <c r="C184" s="101">
        <f>SUM(C181:C183)</f>
        <v>15278.25</v>
      </c>
      <c r="J184" s="26"/>
    </row>
    <row r="185" spans="1:10" ht="15.75" thickTop="1" x14ac:dyDescent="0.25"/>
    <row r="186" spans="1:10" hidden="1" x14ac:dyDescent="0.25">
      <c r="A186" s="20" t="s">
        <v>117</v>
      </c>
    </row>
    <row r="187" spans="1:10" hidden="1" x14ac:dyDescent="0.25">
      <c r="A187" t="s">
        <v>118</v>
      </c>
    </row>
    <row r="188" spans="1:10" hidden="1" x14ac:dyDescent="0.25">
      <c r="A188" t="s">
        <v>23</v>
      </c>
      <c r="B188" s="40">
        <f>'[2]Balance de Comprobación'!$D$11</f>
        <v>2023</v>
      </c>
      <c r="C188" s="41">
        <f>'[2]Balance de Comprobación'!$F$11</f>
        <v>2022</v>
      </c>
    </row>
    <row r="189" spans="1:10" hidden="1" x14ac:dyDescent="0.25">
      <c r="A189" t="s">
        <v>26</v>
      </c>
      <c r="B189" s="46" t="s">
        <v>25</v>
      </c>
      <c r="C189" s="47" t="s">
        <v>25</v>
      </c>
    </row>
    <row r="190" spans="1:10" hidden="1" x14ac:dyDescent="0.25">
      <c r="A190" t="s">
        <v>26</v>
      </c>
      <c r="B190" s="46" t="s">
        <v>25</v>
      </c>
      <c r="C190" s="47" t="s">
        <v>25</v>
      </c>
    </row>
    <row r="191" spans="1:10" ht="15.75" hidden="1" thickBot="1" x14ac:dyDescent="0.3">
      <c r="A191" t="s">
        <v>71</v>
      </c>
      <c r="B191" s="44" t="s">
        <v>25</v>
      </c>
      <c r="C191" s="45" t="s">
        <v>25</v>
      </c>
    </row>
    <row r="192" spans="1:10" hidden="1" x14ac:dyDescent="0.25"/>
    <row r="193" spans="1:7" hidden="1" x14ac:dyDescent="0.25">
      <c r="A193" s="20" t="s">
        <v>119</v>
      </c>
    </row>
    <row r="194" spans="1:7" hidden="1" x14ac:dyDescent="0.25">
      <c r="A194" t="s">
        <v>120</v>
      </c>
    </row>
    <row r="195" spans="1:7" hidden="1" x14ac:dyDescent="0.25">
      <c r="A195" t="s">
        <v>23</v>
      </c>
      <c r="B195" s="29">
        <f>'[2]Balance de Comprobación'!$D$11</f>
        <v>2023</v>
      </c>
      <c r="C195" s="29">
        <f>'[2]Balance de Comprobación'!$F$11</f>
        <v>2022</v>
      </c>
    </row>
    <row r="196" spans="1:7" hidden="1" x14ac:dyDescent="0.25">
      <c r="A196" s="55"/>
      <c r="B196" s="102"/>
      <c r="C196" s="102"/>
    </row>
    <row r="197" spans="1:7" hidden="1" x14ac:dyDescent="0.25">
      <c r="A197" s="55"/>
      <c r="B197" s="102"/>
      <c r="C197" s="102"/>
    </row>
    <row r="198" spans="1:7" hidden="1" x14ac:dyDescent="0.25">
      <c r="A198" s="55"/>
      <c r="B198" s="102"/>
      <c r="C198" s="102"/>
    </row>
    <row r="199" spans="1:7" s="55" customFormat="1" hidden="1" x14ac:dyDescent="0.25">
      <c r="B199" s="102"/>
      <c r="C199" s="102"/>
      <c r="D199" s="27"/>
      <c r="E199" s="27"/>
      <c r="F199" s="28"/>
      <c r="G199" s="21"/>
    </row>
    <row r="200" spans="1:7" s="55" customFormat="1" hidden="1" x14ac:dyDescent="0.25">
      <c r="B200" s="102"/>
      <c r="C200" s="102"/>
      <c r="D200" s="27"/>
      <c r="E200" s="27"/>
      <c r="F200" s="28"/>
      <c r="G200" s="21"/>
    </row>
    <row r="201" spans="1:7" s="55" customFormat="1" hidden="1" x14ac:dyDescent="0.25">
      <c r="B201" s="102"/>
      <c r="C201" s="102"/>
      <c r="D201" s="27"/>
      <c r="E201" s="27"/>
      <c r="F201" s="28"/>
      <c r="G201" s="21"/>
    </row>
    <row r="202" spans="1:7" s="55" customFormat="1" hidden="1" x14ac:dyDescent="0.25">
      <c r="B202" s="102"/>
      <c r="C202" s="102"/>
      <c r="D202" s="27"/>
      <c r="E202" s="27"/>
      <c r="F202" s="28"/>
      <c r="G202" s="21"/>
    </row>
    <row r="203" spans="1:7" hidden="1" x14ac:dyDescent="0.25">
      <c r="A203" s="55"/>
      <c r="B203" s="102"/>
      <c r="C203" s="102"/>
    </row>
    <row r="204" spans="1:7" hidden="1" x14ac:dyDescent="0.25">
      <c r="A204" s="55"/>
      <c r="B204" s="102"/>
      <c r="C204" s="102"/>
    </row>
    <row r="205" spans="1:7" hidden="1" x14ac:dyDescent="0.25">
      <c r="A205" s="55"/>
      <c r="B205" s="102"/>
      <c r="C205" s="102"/>
    </row>
    <row r="206" spans="1:7" hidden="1" x14ac:dyDescent="0.25">
      <c r="A206" s="55"/>
      <c r="B206" s="102"/>
      <c r="C206" s="102"/>
    </row>
    <row r="207" spans="1:7" hidden="1" x14ac:dyDescent="0.25">
      <c r="A207" s="55"/>
      <c r="B207" s="102"/>
      <c r="C207" s="102"/>
    </row>
    <row r="208" spans="1:7" s="55" customFormat="1" ht="15.75" hidden="1" thickBot="1" x14ac:dyDescent="0.3">
      <c r="B208" s="103"/>
      <c r="C208" s="104"/>
      <c r="D208" s="27"/>
      <c r="E208" s="27"/>
      <c r="F208" s="28"/>
      <c r="G208" s="21"/>
    </row>
    <row r="209" spans="1:7" x14ac:dyDescent="0.25">
      <c r="B209" s="26"/>
      <c r="C209" s="26"/>
      <c r="E209" s="55"/>
    </row>
    <row r="210" spans="1:7" s="25" customFormat="1" hidden="1" x14ac:dyDescent="0.25">
      <c r="A210" s="21" t="s">
        <v>121</v>
      </c>
      <c r="D210" s="26"/>
      <c r="E210" s="55"/>
      <c r="F210" s="28"/>
      <c r="G210" s="21"/>
    </row>
    <row r="211" spans="1:7" s="25" customFormat="1" hidden="1" x14ac:dyDescent="0.25">
      <c r="A211" s="25" t="s">
        <v>122</v>
      </c>
      <c r="D211" s="26"/>
      <c r="E211" s="55"/>
      <c r="F211" s="28"/>
      <c r="G211" s="21"/>
    </row>
    <row r="212" spans="1:7" s="25" customFormat="1" hidden="1" x14ac:dyDescent="0.25">
      <c r="A212" s="25" t="s">
        <v>23</v>
      </c>
      <c r="B212" s="95">
        <f>'[2]Balance de Comprobación'!$D$11</f>
        <v>2023</v>
      </c>
      <c r="C212" s="95">
        <f>'[2]Balance de Comprobación'!$F$11</f>
        <v>2022</v>
      </c>
      <c r="D212" s="26"/>
      <c r="E212" s="55"/>
      <c r="F212" s="28"/>
      <c r="G212" s="21"/>
    </row>
    <row r="213" spans="1:7" s="25" customFormat="1" hidden="1" x14ac:dyDescent="0.25">
      <c r="A213" s="25" t="s">
        <v>123</v>
      </c>
      <c r="B213" s="46" t="s">
        <v>25</v>
      </c>
      <c r="C213" s="46" t="s">
        <v>25</v>
      </c>
      <c r="D213" s="26"/>
      <c r="E213" s="55"/>
      <c r="F213" s="28"/>
      <c r="G213" s="21"/>
    </row>
    <row r="214" spans="1:7" s="25" customFormat="1" hidden="1" x14ac:dyDescent="0.25">
      <c r="A214" s="25" t="s">
        <v>124</v>
      </c>
      <c r="B214" s="46" t="s">
        <v>25</v>
      </c>
      <c r="C214" s="46" t="s">
        <v>25</v>
      </c>
      <c r="D214" s="26"/>
      <c r="E214" s="55"/>
      <c r="F214" s="28"/>
      <c r="G214" s="21"/>
    </row>
    <row r="215" spans="1:7" s="25" customFormat="1" ht="15.75" hidden="1" thickBot="1" x14ac:dyDescent="0.3">
      <c r="A215" s="25" t="s">
        <v>125</v>
      </c>
      <c r="B215" s="44" t="s">
        <v>25</v>
      </c>
      <c r="C215" s="44" t="s">
        <v>25</v>
      </c>
      <c r="D215" s="26"/>
      <c r="E215" s="55"/>
      <c r="F215" s="28"/>
      <c r="G215" s="21"/>
    </row>
    <row r="216" spans="1:7" s="25" customFormat="1" hidden="1" x14ac:dyDescent="0.25">
      <c r="D216" s="26"/>
      <c r="E216" s="55"/>
      <c r="F216" s="28"/>
      <c r="G216" s="21"/>
    </row>
    <row r="217" spans="1:7" s="25" customFormat="1" hidden="1" x14ac:dyDescent="0.25">
      <c r="A217" s="21" t="s">
        <v>126</v>
      </c>
      <c r="D217" s="26"/>
      <c r="E217" s="55"/>
      <c r="F217" s="28"/>
      <c r="G217" s="21"/>
    </row>
    <row r="218" spans="1:7" s="25" customFormat="1" hidden="1" x14ac:dyDescent="0.25">
      <c r="A218" s="25" t="s">
        <v>127</v>
      </c>
      <c r="D218" s="26"/>
      <c r="E218" s="55"/>
      <c r="F218" s="28"/>
      <c r="G218" s="21"/>
    </row>
    <row r="219" spans="1:7" s="25" customFormat="1" hidden="1" x14ac:dyDescent="0.25">
      <c r="A219" s="25" t="s">
        <v>23</v>
      </c>
      <c r="B219" s="95">
        <f>'[2]Balance de Comprobación'!$D$11</f>
        <v>2023</v>
      </c>
      <c r="C219" s="95">
        <f>'[2]Balance de Comprobación'!$F$11</f>
        <v>2022</v>
      </c>
      <c r="D219" s="26"/>
      <c r="E219" s="55"/>
      <c r="F219" s="28"/>
      <c r="G219" s="21"/>
    </row>
    <row r="220" spans="1:7" s="25" customFormat="1" hidden="1" x14ac:dyDescent="0.25">
      <c r="A220" s="25" t="s">
        <v>26</v>
      </c>
      <c r="B220" s="46" t="s">
        <v>25</v>
      </c>
      <c r="C220" s="46" t="s">
        <v>25</v>
      </c>
      <c r="D220" s="26"/>
      <c r="E220" s="55"/>
      <c r="F220" s="28"/>
      <c r="G220" s="21"/>
    </row>
    <row r="221" spans="1:7" s="25" customFormat="1" hidden="1" x14ac:dyDescent="0.25">
      <c r="A221" s="25" t="s">
        <v>26</v>
      </c>
      <c r="B221" s="46" t="s">
        <v>25</v>
      </c>
      <c r="C221" s="46" t="s">
        <v>25</v>
      </c>
      <c r="D221" s="26"/>
      <c r="E221" s="55"/>
      <c r="F221" s="28"/>
      <c r="G221" s="21"/>
    </row>
    <row r="222" spans="1:7" s="25" customFormat="1" ht="15.75" hidden="1" thickBot="1" x14ac:dyDescent="0.3">
      <c r="A222" s="25" t="s">
        <v>71</v>
      </c>
      <c r="B222" s="44" t="s">
        <v>25</v>
      </c>
      <c r="C222" s="44" t="s">
        <v>25</v>
      </c>
      <c r="D222" s="26"/>
      <c r="E222" s="55"/>
      <c r="F222" s="28"/>
      <c r="G222" s="21"/>
    </row>
    <row r="223" spans="1:7" x14ac:dyDescent="0.25">
      <c r="A223" s="20" t="s">
        <v>128</v>
      </c>
      <c r="E223" s="55"/>
    </row>
    <row r="224" spans="1:7" x14ac:dyDescent="0.25">
      <c r="A224" t="s">
        <v>129</v>
      </c>
    </row>
    <row r="225" spans="1:10" x14ac:dyDescent="0.25">
      <c r="A225" t="s">
        <v>23</v>
      </c>
      <c r="B225" s="29">
        <f>$B$16</f>
        <v>2023</v>
      </c>
      <c r="C225" s="29">
        <f>$C$16</f>
        <v>2022</v>
      </c>
      <c r="E225" s="56"/>
      <c r="F225" s="21"/>
    </row>
    <row r="226" spans="1:10" x14ac:dyDescent="0.25">
      <c r="A226" s="55" t="s">
        <v>130</v>
      </c>
      <c r="B226" s="34">
        <v>560857.66</v>
      </c>
      <c r="C226" s="34">
        <v>558922.66</v>
      </c>
      <c r="E226" s="80"/>
      <c r="G226" s="105"/>
    </row>
    <row r="227" spans="1:10" x14ac:dyDescent="0.25">
      <c r="A227" s="55" t="s">
        <v>131</v>
      </c>
      <c r="B227" s="34">
        <v>1588541.27</v>
      </c>
      <c r="C227" s="34">
        <f>6798563.66+1295137.65</f>
        <v>8093701.3100000005</v>
      </c>
      <c r="E227" s="80"/>
      <c r="G227" s="105"/>
    </row>
    <row r="228" spans="1:10" x14ac:dyDescent="0.25">
      <c r="A228" s="55" t="s">
        <v>132</v>
      </c>
      <c r="B228" s="34">
        <v>1769572.7799999998</v>
      </c>
      <c r="C228" s="34"/>
      <c r="E228" s="80"/>
      <c r="G228" s="105"/>
      <c r="J228" s="26"/>
    </row>
    <row r="229" spans="1:10" ht="15.75" thickBot="1" x14ac:dyDescent="0.3">
      <c r="A229" s="55"/>
      <c r="B229" s="73">
        <f>SUM(B226:B228)</f>
        <v>3918971.71</v>
      </c>
      <c r="C229" s="73">
        <f>SUM(C226:C227)</f>
        <v>8652623.9700000007</v>
      </c>
      <c r="D229" s="32"/>
      <c r="E229" s="80"/>
    </row>
    <row r="230" spans="1:10" s="25" customFormat="1" ht="15.75" hidden="1" thickTop="1" x14ac:dyDescent="0.25">
      <c r="A230" s="21" t="s">
        <v>133</v>
      </c>
      <c r="D230" s="26"/>
      <c r="E230" s="80">
        <v>0</v>
      </c>
      <c r="F230" s="28"/>
      <c r="G230" s="21"/>
      <c r="I230"/>
    </row>
    <row r="231" spans="1:10" s="25" customFormat="1" ht="15.75" hidden="1" thickTop="1" x14ac:dyDescent="0.25">
      <c r="A231" s="25" t="s">
        <v>134</v>
      </c>
      <c r="D231" s="26"/>
      <c r="E231" s="27"/>
      <c r="F231" s="28"/>
      <c r="G231" s="21"/>
      <c r="I231"/>
    </row>
    <row r="232" spans="1:10" s="25" customFormat="1" ht="15.75" hidden="1" thickTop="1" x14ac:dyDescent="0.25">
      <c r="A232" s="25" t="s">
        <v>23</v>
      </c>
      <c r="B232" s="46">
        <v>2020</v>
      </c>
      <c r="C232" s="46">
        <v>2019</v>
      </c>
      <c r="D232" s="26"/>
      <c r="E232" s="27"/>
      <c r="F232" s="28"/>
      <c r="G232" s="21"/>
      <c r="I232"/>
    </row>
    <row r="233" spans="1:10" s="25" customFormat="1" ht="15.75" hidden="1" thickTop="1" x14ac:dyDescent="0.25">
      <c r="A233" s="25" t="s">
        <v>30</v>
      </c>
      <c r="B233" s="46" t="s">
        <v>25</v>
      </c>
      <c r="C233" s="46" t="s">
        <v>25</v>
      </c>
      <c r="D233" s="26"/>
      <c r="E233" s="27"/>
      <c r="F233" s="28"/>
      <c r="G233" s="21"/>
      <c r="I233"/>
    </row>
    <row r="234" spans="1:10" s="25" customFormat="1" ht="15.75" hidden="1" thickTop="1" x14ac:dyDescent="0.25">
      <c r="A234" s="25" t="s">
        <v>26</v>
      </c>
      <c r="B234" s="46" t="s">
        <v>25</v>
      </c>
      <c r="C234" s="46" t="s">
        <v>25</v>
      </c>
      <c r="D234" s="26"/>
      <c r="E234" s="27"/>
      <c r="F234" s="28"/>
      <c r="G234" s="21"/>
      <c r="I234"/>
    </row>
    <row r="235" spans="1:10" s="25" customFormat="1" ht="16.5" hidden="1" thickTop="1" thickBot="1" x14ac:dyDescent="0.3">
      <c r="A235" s="25" t="s">
        <v>57</v>
      </c>
      <c r="B235" s="44" t="s">
        <v>25</v>
      </c>
      <c r="C235" s="44" t="s">
        <v>25</v>
      </c>
      <c r="D235" s="26"/>
      <c r="E235" s="27"/>
      <c r="F235" s="28"/>
      <c r="G235" s="21"/>
      <c r="I235"/>
    </row>
    <row r="236" spans="1:10" s="25" customFormat="1" ht="15.75" hidden="1" thickTop="1" x14ac:dyDescent="0.25">
      <c r="D236" s="26"/>
      <c r="E236" s="27"/>
      <c r="F236" s="28"/>
      <c r="G236" s="21"/>
      <c r="I236"/>
    </row>
    <row r="237" spans="1:10" s="25" customFormat="1" ht="15.75" hidden="1" thickTop="1" x14ac:dyDescent="0.25">
      <c r="A237" s="21" t="s">
        <v>135</v>
      </c>
      <c r="D237" s="26"/>
      <c r="E237" s="27"/>
      <c r="F237" s="28"/>
      <c r="G237" s="21"/>
      <c r="I237"/>
    </row>
    <row r="238" spans="1:10" s="25" customFormat="1" ht="15.75" hidden="1" thickTop="1" x14ac:dyDescent="0.25">
      <c r="A238" s="25" t="s">
        <v>23</v>
      </c>
      <c r="B238" s="46">
        <v>2020</v>
      </c>
      <c r="C238" s="46">
        <v>2019</v>
      </c>
      <c r="D238" s="26"/>
      <c r="E238" s="27"/>
      <c r="F238" s="28"/>
      <c r="G238" s="21"/>
      <c r="I238"/>
    </row>
    <row r="239" spans="1:10" s="25" customFormat="1" ht="15.75" hidden="1" thickTop="1" x14ac:dyDescent="0.25">
      <c r="A239" s="25" t="s">
        <v>26</v>
      </c>
      <c r="B239" s="46" t="s">
        <v>25</v>
      </c>
      <c r="C239" s="46" t="s">
        <v>25</v>
      </c>
      <c r="D239" s="26"/>
      <c r="E239" s="27"/>
      <c r="F239" s="28"/>
      <c r="G239" s="21"/>
      <c r="I239"/>
    </row>
    <row r="240" spans="1:10" s="25" customFormat="1" ht="15.75" hidden="1" thickTop="1" x14ac:dyDescent="0.25">
      <c r="A240" s="25" t="s">
        <v>26</v>
      </c>
      <c r="B240" s="46" t="s">
        <v>25</v>
      </c>
      <c r="C240" s="46" t="s">
        <v>25</v>
      </c>
      <c r="D240" s="26"/>
      <c r="E240" s="27"/>
      <c r="F240" s="28"/>
      <c r="G240" s="21"/>
      <c r="I240"/>
    </row>
    <row r="241" spans="1:9" s="25" customFormat="1" ht="16.5" hidden="1" thickTop="1" thickBot="1" x14ac:dyDescent="0.3">
      <c r="A241" s="25" t="s">
        <v>71</v>
      </c>
      <c r="B241" s="44" t="s">
        <v>25</v>
      </c>
      <c r="C241" s="44" t="s">
        <v>25</v>
      </c>
      <c r="D241" s="26"/>
      <c r="E241" s="27"/>
      <c r="F241" s="28"/>
      <c r="G241" s="21"/>
      <c r="I241"/>
    </row>
    <row r="242" spans="1:9" s="25" customFormat="1" ht="15" hidden="1" customHeight="1" thickTop="1" x14ac:dyDescent="0.25">
      <c r="A242" s="106"/>
      <c r="B242" s="106"/>
      <c r="C242" s="106"/>
      <c r="D242" s="106"/>
      <c r="E242" s="106"/>
      <c r="F242" s="106"/>
      <c r="G242" s="106"/>
      <c r="I242"/>
    </row>
    <row r="243" spans="1:9" ht="15.75" hidden="1" thickTop="1" x14ac:dyDescent="0.25"/>
    <row r="244" spans="1:9" ht="15.75" hidden="1" thickTop="1" x14ac:dyDescent="0.25"/>
    <row r="245" spans="1:9" s="25" customFormat="1" ht="15.75" hidden="1" thickTop="1" x14ac:dyDescent="0.25">
      <c r="A245" s="21" t="s">
        <v>136</v>
      </c>
      <c r="D245" s="26"/>
      <c r="E245" s="27"/>
      <c r="F245" s="28"/>
      <c r="G245" s="21"/>
      <c r="I245"/>
    </row>
    <row r="246" spans="1:9" s="25" customFormat="1" ht="15.75" hidden="1" thickTop="1" x14ac:dyDescent="0.25">
      <c r="A246" s="25" t="s">
        <v>137</v>
      </c>
      <c r="D246" s="26"/>
      <c r="E246" s="27"/>
      <c r="F246" s="28"/>
      <c r="G246" s="21"/>
      <c r="I246"/>
    </row>
    <row r="247" spans="1:9" s="25" customFormat="1" ht="15.75" hidden="1" thickTop="1" x14ac:dyDescent="0.25">
      <c r="A247" s="25" t="s">
        <v>23</v>
      </c>
      <c r="B247" s="46">
        <v>2020</v>
      </c>
      <c r="C247" s="46">
        <v>2019</v>
      </c>
      <c r="D247" s="26"/>
      <c r="E247" s="27"/>
      <c r="F247" s="28"/>
      <c r="G247" s="21"/>
      <c r="I247"/>
    </row>
    <row r="248" spans="1:9" s="25" customFormat="1" ht="15.75" hidden="1" thickTop="1" x14ac:dyDescent="0.25">
      <c r="A248" s="25" t="s">
        <v>26</v>
      </c>
      <c r="B248" s="46" t="s">
        <v>25</v>
      </c>
      <c r="C248" s="46" t="s">
        <v>25</v>
      </c>
      <c r="D248" s="26"/>
      <c r="E248" s="27"/>
      <c r="F248" s="28"/>
      <c r="G248" s="21"/>
      <c r="I248"/>
    </row>
    <row r="249" spans="1:9" s="25" customFormat="1" ht="15.75" hidden="1" thickTop="1" x14ac:dyDescent="0.25">
      <c r="A249" s="25" t="s">
        <v>26</v>
      </c>
      <c r="B249" s="46" t="s">
        <v>25</v>
      </c>
      <c r="C249" s="46" t="s">
        <v>25</v>
      </c>
      <c r="D249" s="26"/>
      <c r="E249" s="27"/>
      <c r="F249" s="28"/>
      <c r="G249" s="21"/>
      <c r="I249"/>
    </row>
    <row r="250" spans="1:9" s="25" customFormat="1" ht="16.5" hidden="1" thickTop="1" thickBot="1" x14ac:dyDescent="0.3">
      <c r="A250" s="25" t="s">
        <v>71</v>
      </c>
      <c r="B250" s="44" t="s">
        <v>25</v>
      </c>
      <c r="C250" s="44" t="s">
        <v>25</v>
      </c>
      <c r="D250" s="26"/>
      <c r="E250" s="27"/>
      <c r="F250" s="28"/>
      <c r="G250" s="21"/>
      <c r="I250"/>
    </row>
    <row r="251" spans="1:9" s="25" customFormat="1" ht="15.75" thickTop="1" x14ac:dyDescent="0.25">
      <c r="D251" s="26"/>
      <c r="E251" s="27"/>
      <c r="F251" s="28"/>
      <c r="G251" s="21"/>
      <c r="I251"/>
    </row>
    <row r="252" spans="1:9" s="25" customFormat="1" x14ac:dyDescent="0.25">
      <c r="D252" s="26"/>
      <c r="E252" s="27"/>
      <c r="F252" s="28"/>
      <c r="G252" s="21"/>
      <c r="I252"/>
    </row>
    <row r="253" spans="1:9" s="55" customFormat="1" x14ac:dyDescent="0.25">
      <c r="A253" s="56" t="s">
        <v>138</v>
      </c>
      <c r="B253" s="25"/>
      <c r="D253" s="26"/>
      <c r="E253" s="27"/>
      <c r="F253" s="28"/>
      <c r="G253" s="25"/>
      <c r="H253" s="25"/>
      <c r="I253"/>
    </row>
    <row r="254" spans="1:9" s="55" customFormat="1" x14ac:dyDescent="0.25">
      <c r="A254" s="55" t="s">
        <v>139</v>
      </c>
      <c r="B254" s="25"/>
      <c r="D254" s="26"/>
      <c r="E254" s="27"/>
      <c r="F254" s="28"/>
      <c r="G254" s="25"/>
      <c r="H254" s="25"/>
      <c r="I254"/>
    </row>
    <row r="255" spans="1:9" s="55" customFormat="1" x14ac:dyDescent="0.25">
      <c r="A255" s="55" t="s">
        <v>23</v>
      </c>
      <c r="B255" s="29">
        <f>$B$16</f>
        <v>2023</v>
      </c>
      <c r="C255" s="29">
        <f>$C$16</f>
        <v>2022</v>
      </c>
      <c r="D255" s="26"/>
      <c r="E255" s="27"/>
      <c r="F255" s="28"/>
      <c r="G255" s="21"/>
      <c r="H255" s="25"/>
      <c r="I255"/>
    </row>
    <row r="256" spans="1:9" s="55" customFormat="1" x14ac:dyDescent="0.25">
      <c r="A256" s="55" t="s">
        <v>140</v>
      </c>
      <c r="B256" s="34">
        <v>58428.5</v>
      </c>
      <c r="C256" s="107">
        <v>442602.5</v>
      </c>
      <c r="D256" s="108"/>
      <c r="E256" s="27"/>
      <c r="F256" s="28"/>
      <c r="G256" s="21"/>
      <c r="H256" s="25"/>
      <c r="I256"/>
    </row>
    <row r="257" spans="1:10" s="55" customFormat="1" x14ac:dyDescent="0.25">
      <c r="B257" s="53"/>
      <c r="C257" s="53"/>
      <c r="D257" s="26"/>
      <c r="E257" s="27"/>
      <c r="F257" s="28"/>
      <c r="G257" s="21"/>
      <c r="H257" s="25"/>
    </row>
    <row r="258" spans="1:10" s="55" customFormat="1" ht="15.75" thickBot="1" x14ac:dyDescent="0.3">
      <c r="A258" s="55" t="s">
        <v>57</v>
      </c>
      <c r="B258" s="101">
        <f>SUM(B256:B257)</f>
        <v>58428.5</v>
      </c>
      <c r="C258" s="101">
        <f>SUM(C256:C257)</f>
        <v>442602.5</v>
      </c>
      <c r="D258" s="26"/>
      <c r="E258" s="27"/>
      <c r="F258" s="28"/>
      <c r="G258" s="21"/>
      <c r="H258" s="21"/>
      <c r="J258" s="26"/>
    </row>
    <row r="259" spans="1:10" s="55" customFormat="1" ht="15.75" thickTop="1" x14ac:dyDescent="0.25">
      <c r="B259" s="109"/>
      <c r="C259" s="109"/>
      <c r="D259" s="26"/>
      <c r="E259" s="27"/>
      <c r="F259" s="28"/>
      <c r="G259" s="21"/>
      <c r="H259" s="21"/>
      <c r="J259" s="26"/>
    </row>
    <row r="260" spans="1:10" s="55" customFormat="1" x14ac:dyDescent="0.25">
      <c r="B260" s="100"/>
      <c r="C260" s="99"/>
      <c r="D260" s="26"/>
      <c r="E260" s="27"/>
      <c r="F260" s="28"/>
      <c r="G260" s="21"/>
      <c r="H260" s="21"/>
    </row>
    <row r="261" spans="1:10" hidden="1" x14ac:dyDescent="0.25">
      <c r="B261" s="46"/>
      <c r="C261" s="47"/>
    </row>
    <row r="262" spans="1:10" hidden="1" x14ac:dyDescent="0.25">
      <c r="A262" s="20" t="s">
        <v>141</v>
      </c>
    </row>
    <row r="263" spans="1:10" hidden="1" x14ac:dyDescent="0.25">
      <c r="A263" t="s">
        <v>142</v>
      </c>
    </row>
    <row r="264" spans="1:10" hidden="1" x14ac:dyDescent="0.25">
      <c r="A264" t="s">
        <v>23</v>
      </c>
      <c r="B264" s="40">
        <f>'[2]Balance de Comprobación'!$D$11</f>
        <v>2023</v>
      </c>
      <c r="C264" s="41">
        <f>'[2]Balance de Comprobación'!$F$11</f>
        <v>2022</v>
      </c>
    </row>
    <row r="265" spans="1:10" hidden="1" x14ac:dyDescent="0.25">
      <c r="A265" t="s">
        <v>26</v>
      </c>
      <c r="B265" s="46" t="s">
        <v>25</v>
      </c>
      <c r="C265" s="47" t="s">
        <v>25</v>
      </c>
    </row>
    <row r="266" spans="1:10" hidden="1" x14ac:dyDescent="0.25">
      <c r="A266" t="s">
        <v>26</v>
      </c>
      <c r="B266" s="46" t="s">
        <v>25</v>
      </c>
      <c r="C266" s="47" t="s">
        <v>25</v>
      </c>
    </row>
    <row r="267" spans="1:10" ht="15.75" hidden="1" thickBot="1" x14ac:dyDescent="0.3">
      <c r="A267" t="s">
        <v>71</v>
      </c>
      <c r="B267" s="44" t="s">
        <v>25</v>
      </c>
      <c r="C267" s="45" t="s">
        <v>25</v>
      </c>
    </row>
    <row r="268" spans="1:10" hidden="1" x14ac:dyDescent="0.25"/>
    <row r="269" spans="1:10" hidden="1" x14ac:dyDescent="0.25"/>
    <row r="270" spans="1:10" x14ac:dyDescent="0.25">
      <c r="A270" s="20" t="s">
        <v>143</v>
      </c>
    </row>
    <row r="271" spans="1:10" x14ac:dyDescent="0.25">
      <c r="A271" t="s">
        <v>144</v>
      </c>
    </row>
    <row r="272" spans="1:10" x14ac:dyDescent="0.25">
      <c r="A272" t="s">
        <v>145</v>
      </c>
    </row>
    <row r="273" spans="1:10" x14ac:dyDescent="0.25">
      <c r="A273" t="s">
        <v>54</v>
      </c>
      <c r="B273" s="29">
        <f>$B$16</f>
        <v>2023</v>
      </c>
      <c r="C273" s="29">
        <f>$C$16</f>
        <v>2022</v>
      </c>
    </row>
    <row r="274" spans="1:10" x14ac:dyDescent="0.25">
      <c r="A274" t="s">
        <v>144</v>
      </c>
      <c r="B274" s="110">
        <v>16325280</v>
      </c>
      <c r="C274" s="110">
        <v>16325280</v>
      </c>
      <c r="E274" s="80"/>
    </row>
    <row r="275" spans="1:10" x14ac:dyDescent="0.25">
      <c r="A275" t="s">
        <v>146</v>
      </c>
      <c r="B275" s="110">
        <v>4224768.3700000048</v>
      </c>
      <c r="C275" s="110">
        <v>9600472.1099999957</v>
      </c>
      <c r="E275" s="80"/>
    </row>
    <row r="276" spans="1:10" ht="18.75" x14ac:dyDescent="0.3">
      <c r="A276" t="s">
        <v>147</v>
      </c>
      <c r="B276" s="110">
        <v>37698599.169999987</v>
      </c>
      <c r="C276" s="110">
        <v>21969413.495000001</v>
      </c>
      <c r="D276" s="32"/>
      <c r="E276" s="39"/>
      <c r="J276" s="26"/>
    </row>
    <row r="277" spans="1:10" ht="15.75" thickBot="1" x14ac:dyDescent="0.3">
      <c r="A277" t="s">
        <v>148</v>
      </c>
      <c r="B277" s="111">
        <f>SUM(B274:B276)</f>
        <v>58248647.539999992</v>
      </c>
      <c r="C277" s="111">
        <f>SUM(C274:C276)</f>
        <v>47895165.604999997</v>
      </c>
      <c r="J277" s="112"/>
    </row>
    <row r="278" spans="1:10" ht="15.75" thickTop="1" x14ac:dyDescent="0.25">
      <c r="B278" s="113"/>
      <c r="C278" s="113"/>
      <c r="J278" s="112"/>
    </row>
    <row r="279" spans="1:10" x14ac:dyDescent="0.25">
      <c r="A279" s="55"/>
      <c r="B279" s="46"/>
      <c r="C279" s="47"/>
      <c r="J279" s="112"/>
    </row>
    <row r="281" spans="1:10" x14ac:dyDescent="0.25">
      <c r="A281" s="20" t="s">
        <v>149</v>
      </c>
      <c r="J281" s="112"/>
    </row>
    <row r="282" spans="1:10" s="55" customFormat="1" x14ac:dyDescent="0.25">
      <c r="B282" s="25"/>
      <c r="D282" s="26"/>
      <c r="E282" s="27"/>
      <c r="F282" s="28"/>
      <c r="H282" s="25"/>
      <c r="J282" s="112"/>
    </row>
    <row r="283" spans="1:10" s="25" customFormat="1" ht="14.45" hidden="1" customHeight="1" x14ac:dyDescent="0.25">
      <c r="A283" s="21" t="s">
        <v>150</v>
      </c>
      <c r="D283" s="26"/>
      <c r="E283" s="27"/>
      <c r="F283" s="94"/>
      <c r="G283" s="21"/>
      <c r="J283" s="114"/>
    </row>
    <row r="284" spans="1:10" s="25" customFormat="1" ht="14.45" hidden="1" customHeight="1" x14ac:dyDescent="0.25">
      <c r="A284" s="25" t="s">
        <v>151</v>
      </c>
      <c r="D284" s="26"/>
      <c r="E284" s="27"/>
      <c r="F284" s="94"/>
      <c r="G284" s="21"/>
      <c r="J284" s="115"/>
    </row>
    <row r="285" spans="1:10" s="25" customFormat="1" hidden="1" x14ac:dyDescent="0.25">
      <c r="A285" s="25" t="s">
        <v>23</v>
      </c>
      <c r="B285" s="95">
        <f>'[2]Balance de Comprobación'!$D$11</f>
        <v>2023</v>
      </c>
      <c r="C285" s="95">
        <f>'[2]Balance de Comprobación'!$F$11</f>
        <v>2022</v>
      </c>
      <c r="D285" s="26"/>
      <c r="E285" s="27"/>
      <c r="F285" s="94"/>
      <c r="G285" s="21"/>
    </row>
    <row r="286" spans="1:10" s="25" customFormat="1" hidden="1" x14ac:dyDescent="0.25">
      <c r="A286" s="25" t="s">
        <v>152</v>
      </c>
      <c r="B286" s="46" t="s">
        <v>25</v>
      </c>
      <c r="C286" s="46" t="s">
        <v>25</v>
      </c>
      <c r="D286" s="26"/>
      <c r="E286" s="27"/>
      <c r="F286" s="94"/>
      <c r="G286" s="21"/>
    </row>
    <row r="287" spans="1:10" s="25" customFormat="1" hidden="1" x14ac:dyDescent="0.25">
      <c r="A287" s="25" t="s">
        <v>152</v>
      </c>
      <c r="B287" s="46" t="s">
        <v>25</v>
      </c>
      <c r="C287" s="46" t="s">
        <v>25</v>
      </c>
      <c r="D287" s="26"/>
      <c r="E287" s="27"/>
      <c r="F287" s="94"/>
      <c r="G287" s="21"/>
    </row>
    <row r="288" spans="1:10" s="25" customFormat="1" ht="15.75" hidden="1" thickBot="1" x14ac:dyDescent="0.3">
      <c r="A288" s="25" t="s">
        <v>57</v>
      </c>
      <c r="B288" s="98">
        <f>SUM(B286:B287)</f>
        <v>0</v>
      </c>
      <c r="C288" s="98">
        <f>SUM(C286:C287)</f>
        <v>0</v>
      </c>
      <c r="D288" s="26"/>
      <c r="E288" s="27"/>
      <c r="F288" s="94"/>
    </row>
    <row r="289" spans="1:10" s="55" customFormat="1" hidden="1" x14ac:dyDescent="0.25">
      <c r="B289" s="25"/>
      <c r="D289" s="26"/>
      <c r="E289" s="27"/>
      <c r="F289" s="28"/>
      <c r="H289" s="25"/>
    </row>
    <row r="290" spans="1:10" s="25" customFormat="1" hidden="1" x14ac:dyDescent="0.25">
      <c r="A290" s="21" t="s">
        <v>153</v>
      </c>
      <c r="D290" s="26"/>
      <c r="E290" s="27"/>
      <c r="F290" s="28"/>
    </row>
    <row r="291" spans="1:10" s="25" customFormat="1" hidden="1" x14ac:dyDescent="0.25">
      <c r="A291" s="25" t="s">
        <v>154</v>
      </c>
      <c r="D291" s="26"/>
      <c r="E291" s="27"/>
      <c r="F291" s="28"/>
    </row>
    <row r="292" spans="1:10" s="25" customFormat="1" hidden="1" x14ac:dyDescent="0.25">
      <c r="A292" s="25" t="s">
        <v>23</v>
      </c>
      <c r="B292" s="46">
        <v>2020</v>
      </c>
      <c r="C292" s="46">
        <v>2019</v>
      </c>
      <c r="D292" s="26"/>
      <c r="E292" s="27"/>
      <c r="F292" s="28"/>
    </row>
    <row r="293" spans="1:10" s="25" customFormat="1" hidden="1" x14ac:dyDescent="0.25">
      <c r="A293" s="25" t="s">
        <v>155</v>
      </c>
      <c r="B293" s="46" t="s">
        <v>25</v>
      </c>
      <c r="C293" s="46" t="s">
        <v>25</v>
      </c>
      <c r="D293" s="26"/>
      <c r="E293" s="27"/>
      <c r="F293" s="28"/>
    </row>
    <row r="294" spans="1:10" s="25" customFormat="1" hidden="1" x14ac:dyDescent="0.25">
      <c r="A294" s="25" t="s">
        <v>156</v>
      </c>
      <c r="B294" s="46" t="s">
        <v>25</v>
      </c>
      <c r="C294" s="46" t="s">
        <v>25</v>
      </c>
      <c r="D294" s="26"/>
      <c r="E294" s="27"/>
      <c r="F294" s="28"/>
    </row>
    <row r="295" spans="1:10" s="25" customFormat="1" ht="15.75" hidden="1" thickBot="1" x14ac:dyDescent="0.3">
      <c r="A295" s="25" t="s">
        <v>125</v>
      </c>
      <c r="B295" s="44" t="s">
        <v>25</v>
      </c>
      <c r="C295" s="44" t="s">
        <v>25</v>
      </c>
      <c r="D295" s="26"/>
      <c r="E295" s="27"/>
      <c r="F295" s="28"/>
    </row>
    <row r="296" spans="1:10" s="25" customFormat="1" hidden="1" x14ac:dyDescent="0.25">
      <c r="D296" s="26"/>
      <c r="E296" s="27"/>
      <c r="F296" s="28"/>
    </row>
    <row r="297" spans="1:10" x14ac:dyDescent="0.25">
      <c r="A297" s="20" t="s">
        <v>157</v>
      </c>
    </row>
    <row r="298" spans="1:10" x14ac:dyDescent="0.25">
      <c r="A298" t="s">
        <v>158</v>
      </c>
    </row>
    <row r="299" spans="1:10" x14ac:dyDescent="0.25">
      <c r="A299" t="s">
        <v>23</v>
      </c>
      <c r="B299" s="29">
        <f>$B$16</f>
        <v>2023</v>
      </c>
      <c r="C299" s="29">
        <f>$C$16</f>
        <v>2022</v>
      </c>
    </row>
    <row r="300" spans="1:10" x14ac:dyDescent="0.25">
      <c r="A300" t="s">
        <v>159</v>
      </c>
      <c r="B300" s="53">
        <v>31720434.590000004</v>
      </c>
      <c r="C300" s="53">
        <v>29920003.68</v>
      </c>
    </row>
    <row r="301" spans="1:10" x14ac:dyDescent="0.25">
      <c r="A301" t="s">
        <v>160</v>
      </c>
      <c r="B301" s="53">
        <v>3983569.52</v>
      </c>
      <c r="C301" s="53">
        <v>3999999.78</v>
      </c>
    </row>
    <row r="302" spans="1:10" x14ac:dyDescent="0.25">
      <c r="A302" t="s">
        <v>161</v>
      </c>
      <c r="B302" s="53">
        <v>11544.46</v>
      </c>
      <c r="C302" s="53">
        <v>621434.33000000007</v>
      </c>
      <c r="E302" s="116"/>
    </row>
    <row r="303" spans="1:10" ht="15.75" thickBot="1" x14ac:dyDescent="0.3">
      <c r="A303" t="s">
        <v>96</v>
      </c>
      <c r="B303" s="101">
        <f>SUM(B300:B302)</f>
        <v>35715548.570000008</v>
      </c>
      <c r="C303" s="101">
        <f>SUM(C300:C302)</f>
        <v>34541437.789999999</v>
      </c>
      <c r="J303" s="26"/>
    </row>
    <row r="304" spans="1:10" ht="15.75" thickTop="1" x14ac:dyDescent="0.25">
      <c r="B304" s="46"/>
      <c r="C304" s="47"/>
    </row>
    <row r="305" spans="1:7" s="25" customFormat="1" hidden="1" x14ac:dyDescent="0.25">
      <c r="A305" s="21" t="s">
        <v>162</v>
      </c>
      <c r="D305" s="26"/>
      <c r="E305" s="27"/>
      <c r="F305" s="28"/>
      <c r="G305" s="21"/>
    </row>
    <row r="306" spans="1:7" s="25" customFormat="1" hidden="1" x14ac:dyDescent="0.25">
      <c r="A306" s="25" t="s">
        <v>163</v>
      </c>
      <c r="D306" s="26"/>
      <c r="E306" s="27"/>
      <c r="F306" s="28"/>
      <c r="G306" s="21"/>
    </row>
    <row r="307" spans="1:7" s="25" customFormat="1" hidden="1" x14ac:dyDescent="0.25">
      <c r="A307" s="25" t="s">
        <v>54</v>
      </c>
      <c r="B307" s="40">
        <f>B299</f>
        <v>2023</v>
      </c>
      <c r="C307" s="40">
        <f>C299</f>
        <v>2022</v>
      </c>
      <c r="D307" s="26"/>
      <c r="E307" s="27"/>
      <c r="F307" s="28"/>
      <c r="G307" s="21"/>
    </row>
    <row r="308" spans="1:7" s="25" customFormat="1" hidden="1" x14ac:dyDescent="0.25">
      <c r="A308" s="25" t="s">
        <v>164</v>
      </c>
      <c r="B308" s="46" t="s">
        <v>25</v>
      </c>
      <c r="C308" s="46" t="s">
        <v>25</v>
      </c>
      <c r="D308" s="26"/>
      <c r="E308" s="27"/>
      <c r="F308" s="28"/>
      <c r="G308" s="21"/>
    </row>
    <row r="309" spans="1:7" s="25" customFormat="1" hidden="1" x14ac:dyDescent="0.25">
      <c r="A309" s="25" t="s">
        <v>165</v>
      </c>
      <c r="B309" s="46" t="s">
        <v>25</v>
      </c>
      <c r="C309" s="46" t="s">
        <v>25</v>
      </c>
      <c r="D309" s="26"/>
      <c r="E309" s="27"/>
      <c r="F309" s="28"/>
      <c r="G309" s="21"/>
    </row>
    <row r="310" spans="1:7" s="25" customFormat="1" hidden="1" x14ac:dyDescent="0.25">
      <c r="A310" s="25" t="s">
        <v>166</v>
      </c>
      <c r="B310" s="46" t="s">
        <v>25</v>
      </c>
      <c r="C310" s="46" t="s">
        <v>25</v>
      </c>
      <c r="D310" s="26"/>
      <c r="E310" s="27"/>
      <c r="F310" s="28"/>
      <c r="G310" s="21"/>
    </row>
    <row r="311" spans="1:7" s="25" customFormat="1" ht="15.75" hidden="1" thickBot="1" x14ac:dyDescent="0.3">
      <c r="B311" s="44" t="s">
        <v>25</v>
      </c>
      <c r="C311" s="44" t="s">
        <v>25</v>
      </c>
      <c r="D311" s="26"/>
      <c r="E311" s="27"/>
      <c r="F311" s="28"/>
      <c r="G311" s="21"/>
    </row>
    <row r="312" spans="1:7" s="25" customFormat="1" hidden="1" x14ac:dyDescent="0.25">
      <c r="A312" s="25" t="s">
        <v>125</v>
      </c>
      <c r="D312" s="26"/>
      <c r="E312" s="27"/>
      <c r="F312" s="28"/>
      <c r="G312" s="21"/>
    </row>
    <row r="313" spans="1:7" s="25" customFormat="1" x14ac:dyDescent="0.25">
      <c r="D313" s="26"/>
      <c r="E313" s="27"/>
      <c r="F313" s="28"/>
      <c r="G313" s="21"/>
    </row>
    <row r="314" spans="1:7" ht="14.1" customHeight="1" x14ac:dyDescent="0.25">
      <c r="A314" s="20" t="s">
        <v>167</v>
      </c>
      <c r="C314" s="48"/>
    </row>
    <row r="315" spans="1:7" x14ac:dyDescent="0.25">
      <c r="A315" t="s">
        <v>168</v>
      </c>
    </row>
    <row r="316" spans="1:7" x14ac:dyDescent="0.25">
      <c r="A316" t="s">
        <v>99</v>
      </c>
      <c r="B316" s="29">
        <f>$B$16</f>
        <v>2023</v>
      </c>
      <c r="C316" s="29">
        <f>$C$16</f>
        <v>2022</v>
      </c>
    </row>
    <row r="317" spans="1:7" x14ac:dyDescent="0.25">
      <c r="A317" s="117" t="s">
        <v>169</v>
      </c>
      <c r="B317" s="50"/>
      <c r="C317" s="118"/>
    </row>
    <row r="318" spans="1:7" x14ac:dyDescent="0.25">
      <c r="A318" s="117" t="s">
        <v>170</v>
      </c>
      <c r="B318" s="30">
        <v>15237975.840000002</v>
      </c>
      <c r="C318" s="30">
        <v>14571052.859999999</v>
      </c>
    </row>
    <row r="319" spans="1:7" x14ac:dyDescent="0.25">
      <c r="A319" s="55" t="s">
        <v>171</v>
      </c>
      <c r="B319" s="30">
        <v>0</v>
      </c>
      <c r="C319" s="30">
        <v>858606</v>
      </c>
    </row>
    <row r="320" spans="1:7" x14ac:dyDescent="0.25">
      <c r="A320" s="55" t="s">
        <v>172</v>
      </c>
      <c r="B320" s="30">
        <v>0</v>
      </c>
      <c r="C320" s="30">
        <v>52800</v>
      </c>
    </row>
    <row r="321" spans="1:4" x14ac:dyDescent="0.25">
      <c r="A321" s="55" t="s">
        <v>173</v>
      </c>
      <c r="B321" s="30">
        <v>0</v>
      </c>
      <c r="C321" s="30">
        <v>4060.91</v>
      </c>
    </row>
    <row r="322" spans="1:4" x14ac:dyDescent="0.25">
      <c r="A322" s="55" t="s">
        <v>174</v>
      </c>
      <c r="B322" s="30">
        <v>6291.58</v>
      </c>
      <c r="C322" s="30">
        <v>18756.55</v>
      </c>
    </row>
    <row r="323" spans="1:4" x14ac:dyDescent="0.25">
      <c r="A323" s="55" t="s">
        <v>175</v>
      </c>
      <c r="B323" s="30">
        <v>390000</v>
      </c>
      <c r="C323" s="30">
        <v>437500</v>
      </c>
    </row>
    <row r="324" spans="1:4" x14ac:dyDescent="0.25">
      <c r="A324" s="55" t="s">
        <v>176</v>
      </c>
      <c r="B324" s="30">
        <v>921018</v>
      </c>
      <c r="C324" s="30">
        <v>869470.32</v>
      </c>
    </row>
    <row r="325" spans="1:4" x14ac:dyDescent="0.25">
      <c r="A325" s="55" t="s">
        <v>177</v>
      </c>
      <c r="B325" s="30">
        <v>1051715.4000000001</v>
      </c>
      <c r="C325" s="30">
        <v>1065334.8799999999</v>
      </c>
    </row>
    <row r="326" spans="1:4" x14ac:dyDescent="0.25">
      <c r="A326" s="55" t="s">
        <v>178</v>
      </c>
      <c r="B326" s="30">
        <v>1081896.3</v>
      </c>
      <c r="C326" s="30">
        <v>1099790.1000000001</v>
      </c>
    </row>
    <row r="327" spans="1:4" x14ac:dyDescent="0.25">
      <c r="A327" s="55" t="s">
        <v>179</v>
      </c>
      <c r="B327" s="30">
        <v>110908.2</v>
      </c>
      <c r="C327" s="30">
        <v>109530.16</v>
      </c>
    </row>
    <row r="328" spans="1:4" x14ac:dyDescent="0.25">
      <c r="A328" s="55" t="s">
        <v>180</v>
      </c>
      <c r="B328" s="30">
        <v>32176.75</v>
      </c>
      <c r="C328" s="30">
        <v>19747.310000000001</v>
      </c>
    </row>
    <row r="329" spans="1:4" x14ac:dyDescent="0.25">
      <c r="A329" s="55" t="s">
        <v>181</v>
      </c>
      <c r="B329" s="30">
        <v>4814.3999999999996</v>
      </c>
      <c r="C329" s="30"/>
    </row>
    <row r="330" spans="1:4" x14ac:dyDescent="0.25">
      <c r="A330" s="55" t="s">
        <v>140</v>
      </c>
      <c r="B330" s="30">
        <v>7850</v>
      </c>
      <c r="C330" s="30">
        <v>29000</v>
      </c>
      <c r="D330"/>
    </row>
    <row r="331" spans="1:4" hidden="1" x14ac:dyDescent="0.25">
      <c r="A331" s="55"/>
      <c r="B331" s="30"/>
      <c r="C331" s="30"/>
    </row>
    <row r="332" spans="1:4" hidden="1" x14ac:dyDescent="0.25">
      <c r="A332" s="55"/>
      <c r="B332" s="30"/>
      <c r="C332" s="30"/>
    </row>
    <row r="333" spans="1:4" hidden="1" x14ac:dyDescent="0.25">
      <c r="A333" s="55"/>
      <c r="B333" s="30"/>
      <c r="C333" s="30"/>
    </row>
    <row r="334" spans="1:4" hidden="1" x14ac:dyDescent="0.25">
      <c r="A334" s="55"/>
      <c r="B334" s="30"/>
      <c r="C334" s="30"/>
    </row>
    <row r="335" spans="1:4" hidden="1" x14ac:dyDescent="0.25"/>
    <row r="336" spans="1:4" hidden="1" x14ac:dyDescent="0.25">
      <c r="A336" s="55"/>
      <c r="B336" s="30"/>
      <c r="C336" s="30"/>
    </row>
    <row r="337" spans="1:10" hidden="1" x14ac:dyDescent="0.25">
      <c r="A337" s="55"/>
      <c r="B337" s="30"/>
      <c r="C337" s="30"/>
    </row>
    <row r="338" spans="1:10" hidden="1" x14ac:dyDescent="0.25">
      <c r="A338" s="55"/>
      <c r="B338" s="30"/>
      <c r="C338" s="30"/>
    </row>
    <row r="339" spans="1:10" hidden="1" x14ac:dyDescent="0.25">
      <c r="A339" s="55"/>
      <c r="B339" s="30"/>
      <c r="C339" s="30"/>
    </row>
    <row r="340" spans="1:10" hidden="1" x14ac:dyDescent="0.25">
      <c r="A340" s="55"/>
      <c r="B340" s="30"/>
      <c r="C340" s="30"/>
    </row>
    <row r="341" spans="1:10" hidden="1" x14ac:dyDescent="0.25">
      <c r="A341" s="55"/>
      <c r="B341" s="30"/>
      <c r="C341" s="30"/>
    </row>
    <row r="342" spans="1:10" hidden="1" x14ac:dyDescent="0.25">
      <c r="A342" s="55"/>
      <c r="B342" s="30"/>
      <c r="C342" s="30"/>
    </row>
    <row r="343" spans="1:10" hidden="1" x14ac:dyDescent="0.25">
      <c r="A343" s="55"/>
      <c r="B343" s="30"/>
      <c r="C343" s="30"/>
    </row>
    <row r="344" spans="1:10" hidden="1" x14ac:dyDescent="0.25">
      <c r="A344" s="55"/>
      <c r="B344" s="30"/>
      <c r="C344" s="30"/>
    </row>
    <row r="345" spans="1:10" hidden="1" x14ac:dyDescent="0.25">
      <c r="A345" s="55"/>
      <c r="B345" s="30"/>
      <c r="C345" s="30"/>
    </row>
    <row r="346" spans="1:10" hidden="1" x14ac:dyDescent="0.25">
      <c r="B346" s="119"/>
      <c r="C346" s="31"/>
    </row>
    <row r="347" spans="1:10" hidden="1" x14ac:dyDescent="0.25">
      <c r="B347" s="119"/>
      <c r="C347" s="31"/>
    </row>
    <row r="348" spans="1:10" hidden="1" x14ac:dyDescent="0.25">
      <c r="B348" s="119"/>
      <c r="C348" s="31"/>
    </row>
    <row r="349" spans="1:10" hidden="1" x14ac:dyDescent="0.25">
      <c r="B349" s="119"/>
      <c r="C349" s="31"/>
    </row>
    <row r="350" spans="1:10" hidden="1" x14ac:dyDescent="0.25">
      <c r="B350" s="119"/>
      <c r="C350" s="31"/>
    </row>
    <row r="351" spans="1:10" ht="15.75" thickBot="1" x14ac:dyDescent="0.3">
      <c r="B351" s="101">
        <f>SUM(B318:B350)</f>
        <v>18844646.469999999</v>
      </c>
      <c r="C351" s="101">
        <f>SUM(C318:C350)</f>
        <v>19135649.09</v>
      </c>
      <c r="J351" s="26"/>
    </row>
    <row r="352" spans="1:10" ht="15.75" thickTop="1" x14ac:dyDescent="0.25">
      <c r="B352" s="109"/>
      <c r="C352" s="109"/>
      <c r="J352" s="26"/>
    </row>
    <row r="353" spans="1:11" x14ac:dyDescent="0.25">
      <c r="A353" t="s">
        <v>182</v>
      </c>
    </row>
    <row r="354" spans="1:11" ht="45" customHeight="1" x14ac:dyDescent="0.25">
      <c r="A354" s="120" t="s">
        <v>183</v>
      </c>
      <c r="B354" s="120"/>
      <c r="C354" s="120"/>
      <c r="D354" s="120"/>
      <c r="E354" s="121"/>
      <c r="F354" s="36"/>
      <c r="J354" s="26"/>
    </row>
    <row r="355" spans="1:11" ht="12.75" customHeight="1" x14ac:dyDescent="0.25">
      <c r="A355" s="122"/>
      <c r="B355" s="122"/>
      <c r="C355" s="122"/>
      <c r="D355" s="122"/>
      <c r="E355" s="123"/>
      <c r="F355" s="36"/>
    </row>
    <row r="356" spans="1:11" ht="15" customHeight="1" x14ac:dyDescent="0.25">
      <c r="A356" s="120" t="s">
        <v>184</v>
      </c>
      <c r="B356" s="120"/>
      <c r="C356" s="120"/>
      <c r="D356" s="120"/>
      <c r="F356" s="124"/>
      <c r="J356" s="26"/>
    </row>
    <row r="357" spans="1:11" x14ac:dyDescent="0.25">
      <c r="D357" s="26" t="s">
        <v>185</v>
      </c>
    </row>
    <row r="358" spans="1:11" s="25" customFormat="1" hidden="1" x14ac:dyDescent="0.25">
      <c r="A358" s="21" t="s">
        <v>186</v>
      </c>
      <c r="D358" s="26"/>
      <c r="E358" s="27"/>
      <c r="F358" s="94"/>
      <c r="G358" s="21" t="s">
        <v>187</v>
      </c>
    </row>
    <row r="359" spans="1:11" s="55" customFormat="1" hidden="1" x14ac:dyDescent="0.25">
      <c r="A359" s="125" t="s">
        <v>188</v>
      </c>
      <c r="B359" s="125"/>
      <c r="C359" s="125"/>
      <c r="D359" s="125"/>
      <c r="E359" s="27"/>
      <c r="F359" s="28"/>
      <c r="G359" s="21"/>
      <c r="H359" s="25"/>
      <c r="J359" s="52"/>
      <c r="K359" s="33"/>
    </row>
    <row r="360" spans="1:11" s="55" customFormat="1" hidden="1" x14ac:dyDescent="0.25">
      <c r="A360" s="125"/>
      <c r="B360" s="125"/>
      <c r="C360" s="125"/>
      <c r="D360" s="125"/>
      <c r="E360" s="27"/>
      <c r="F360" s="28"/>
      <c r="G360" s="21"/>
      <c r="H360" s="25"/>
      <c r="J360" s="52"/>
      <c r="K360" s="33"/>
    </row>
    <row r="361" spans="1:11" s="55" customFormat="1" hidden="1" x14ac:dyDescent="0.25">
      <c r="A361" s="55" t="s">
        <v>23</v>
      </c>
      <c r="B361" s="29">
        <f>'[2]Balance de Comprobación'!$D$11</f>
        <v>2023</v>
      </c>
      <c r="C361" s="29">
        <f>'[2]Balance de Comprobación'!$F$11</f>
        <v>2022</v>
      </c>
      <c r="D361" s="26"/>
      <c r="E361" s="27" t="s">
        <v>189</v>
      </c>
      <c r="F361" s="28"/>
      <c r="G361" s="21" t="s">
        <v>190</v>
      </c>
      <c r="H361" s="25"/>
      <c r="J361" s="52"/>
      <c r="K361" s="33"/>
    </row>
    <row r="362" spans="1:11" s="55" customFormat="1" hidden="1" x14ac:dyDescent="0.25">
      <c r="A362" s="55" t="s">
        <v>191</v>
      </c>
      <c r="B362" s="30" t="str">
        <f>IF([2]Datos!D336&gt;=1,[2]Datos!D336,"")</f>
        <v/>
      </c>
      <c r="C362" s="30" t="str">
        <f>IF([2]Datos!E336&gt;=1,[2]Datos!E336,"")</f>
        <v xml:space="preserve">                             -  </v>
      </c>
      <c r="D362" s="26"/>
      <c r="E362" s="27"/>
      <c r="F362" s="28"/>
      <c r="G362" s="21"/>
      <c r="H362" s="25"/>
      <c r="J362" s="83"/>
      <c r="K362" s="83"/>
    </row>
    <row r="363" spans="1:11" s="55" customFormat="1" hidden="1" x14ac:dyDescent="0.25">
      <c r="A363" s="55" t="s">
        <v>192</v>
      </c>
      <c r="B363" s="30" t="str">
        <f>IF([2]Datos!D337&gt;=1,[2]Datos!D337,"")</f>
        <v/>
      </c>
      <c r="C363" s="30" t="str">
        <f>IF([2]Datos!E337&gt;=1,[2]Datos!E337,"")</f>
        <v xml:space="preserve">                             -  </v>
      </c>
      <c r="D363" s="26"/>
      <c r="E363" s="27"/>
      <c r="F363" s="28"/>
      <c r="G363" s="21"/>
      <c r="H363" s="25"/>
    </row>
    <row r="364" spans="1:11" s="55" customFormat="1" ht="15.75" hidden="1" thickBot="1" x14ac:dyDescent="0.3">
      <c r="A364" s="55" t="s">
        <v>57</v>
      </c>
      <c r="B364" s="101">
        <f>SUM(B362:B363)</f>
        <v>0</v>
      </c>
      <c r="C364" s="101">
        <f>SUM(C362:C363)</f>
        <v>0</v>
      </c>
      <c r="D364" s="26"/>
      <c r="E364" s="27"/>
      <c r="F364" s="28"/>
      <c r="G364" s="21"/>
      <c r="H364" s="25"/>
      <c r="J364" s="74"/>
      <c r="K364" s="74"/>
    </row>
    <row r="365" spans="1:11" s="55" customFormat="1" x14ac:dyDescent="0.25">
      <c r="B365" s="109"/>
      <c r="C365" s="109"/>
      <c r="D365" s="26"/>
      <c r="E365" s="27"/>
      <c r="F365" s="28"/>
      <c r="G365" s="21"/>
      <c r="H365" s="25"/>
      <c r="J365" s="74"/>
      <c r="K365" s="74"/>
    </row>
    <row r="366" spans="1:11" s="55" customFormat="1" x14ac:dyDescent="0.25">
      <c r="B366" s="109"/>
      <c r="C366" s="109"/>
      <c r="D366" s="26"/>
      <c r="E366" s="27"/>
      <c r="F366" s="28"/>
      <c r="G366" s="21"/>
      <c r="H366" s="25"/>
      <c r="J366" s="74"/>
      <c r="K366" s="74"/>
    </row>
    <row r="367" spans="1:11" s="55" customFormat="1" x14ac:dyDescent="0.25">
      <c r="B367" s="109"/>
      <c r="C367" s="109"/>
      <c r="D367" s="26"/>
      <c r="E367" s="27"/>
      <c r="F367" s="28"/>
      <c r="G367" s="21"/>
      <c r="H367" s="25"/>
      <c r="J367" s="74"/>
      <c r="K367" s="74"/>
    </row>
    <row r="368" spans="1:11" s="55" customFormat="1" x14ac:dyDescent="0.25">
      <c r="B368" s="109"/>
      <c r="C368" s="109"/>
      <c r="D368" s="26"/>
      <c r="E368" s="27"/>
      <c r="F368" s="28"/>
      <c r="G368" s="21"/>
      <c r="H368" s="25"/>
      <c r="J368" s="74"/>
      <c r="K368" s="74"/>
    </row>
    <row r="369" spans="1:11" s="55" customFormat="1" x14ac:dyDescent="0.25">
      <c r="B369" s="109"/>
      <c r="C369" s="109"/>
      <c r="D369" s="26"/>
      <c r="E369" s="27"/>
      <c r="F369" s="28"/>
      <c r="G369" s="21"/>
      <c r="H369" s="25"/>
      <c r="J369" s="74"/>
      <c r="K369" s="74"/>
    </row>
    <row r="370" spans="1:11" s="55" customFormat="1" x14ac:dyDescent="0.25">
      <c r="B370" s="109"/>
      <c r="C370" s="109"/>
      <c r="D370" s="26"/>
      <c r="E370" s="27"/>
      <c r="F370" s="28"/>
      <c r="G370" s="21"/>
      <c r="H370" s="25"/>
      <c r="J370" s="74"/>
      <c r="K370" s="74"/>
    </row>
    <row r="371" spans="1:11" s="55" customFormat="1" x14ac:dyDescent="0.25">
      <c r="B371" s="109"/>
      <c r="C371" s="109"/>
      <c r="D371" s="26"/>
      <c r="E371" s="27"/>
      <c r="F371" s="28"/>
      <c r="G371" s="21"/>
      <c r="H371" s="25"/>
      <c r="J371" s="74"/>
      <c r="K371" s="74"/>
    </row>
    <row r="372" spans="1:11" s="55" customFormat="1" x14ac:dyDescent="0.25">
      <c r="B372" s="109"/>
      <c r="C372" s="109"/>
      <c r="D372" s="26"/>
      <c r="E372" s="27"/>
      <c r="F372" s="28"/>
      <c r="G372" s="21"/>
      <c r="H372" s="25"/>
      <c r="J372" s="74"/>
      <c r="K372" s="74"/>
    </row>
    <row r="373" spans="1:11" s="55" customFormat="1" x14ac:dyDescent="0.25">
      <c r="B373" s="109"/>
      <c r="C373" s="109"/>
      <c r="D373" s="26"/>
      <c r="E373" s="27"/>
      <c r="F373" s="28"/>
      <c r="G373" s="21"/>
      <c r="H373" s="25"/>
      <c r="J373" s="74"/>
      <c r="K373" s="74"/>
    </row>
    <row r="374" spans="1:11" s="55" customFormat="1" x14ac:dyDescent="0.25">
      <c r="B374" s="109"/>
      <c r="C374" s="109"/>
      <c r="D374" s="26"/>
      <c r="E374" s="27"/>
      <c r="F374" s="28"/>
      <c r="G374" s="21"/>
      <c r="H374" s="25"/>
      <c r="J374" s="74"/>
      <c r="K374" s="74"/>
    </row>
    <row r="375" spans="1:11" s="55" customFormat="1" x14ac:dyDescent="0.25">
      <c r="B375" s="109"/>
      <c r="C375" s="109"/>
      <c r="D375" s="26"/>
      <c r="E375" s="27"/>
      <c r="F375" s="28"/>
      <c r="G375" s="21"/>
      <c r="H375" s="25"/>
      <c r="J375" s="74"/>
      <c r="K375" s="74"/>
    </row>
    <row r="376" spans="1:11" s="55" customFormat="1" x14ac:dyDescent="0.25">
      <c r="B376" s="109"/>
      <c r="C376" s="109"/>
      <c r="D376" s="26"/>
      <c r="E376" s="27"/>
      <c r="F376" s="28"/>
      <c r="G376" s="21"/>
      <c r="H376" s="25"/>
      <c r="J376" s="74"/>
      <c r="K376" s="74"/>
    </row>
    <row r="377" spans="1:11" s="55" customFormat="1" x14ac:dyDescent="0.25">
      <c r="B377" s="109"/>
      <c r="C377" s="109"/>
      <c r="D377" s="26"/>
      <c r="E377" s="27"/>
      <c r="F377" s="28"/>
      <c r="G377" s="21"/>
      <c r="H377" s="25"/>
      <c r="J377" s="74"/>
      <c r="K377" s="74"/>
    </row>
    <row r="378" spans="1:11" s="55" customFormat="1" x14ac:dyDescent="0.25">
      <c r="B378" s="109"/>
      <c r="C378" s="109"/>
      <c r="D378" s="26"/>
      <c r="E378" s="27"/>
      <c r="F378" s="28"/>
      <c r="G378" s="21"/>
      <c r="H378" s="25"/>
      <c r="J378" s="74"/>
      <c r="K378" s="74"/>
    </row>
    <row r="379" spans="1:11" s="55" customFormat="1" x14ac:dyDescent="0.25">
      <c r="B379" s="109"/>
      <c r="C379" s="109"/>
      <c r="D379" s="26"/>
      <c r="E379" s="27"/>
      <c r="F379" s="28"/>
      <c r="G379" s="21"/>
      <c r="H379" s="25"/>
      <c r="J379" s="74"/>
      <c r="K379" s="74"/>
    </row>
    <row r="380" spans="1:11" s="55" customFormat="1" x14ac:dyDescent="0.25">
      <c r="B380" s="100"/>
      <c r="C380" s="53"/>
      <c r="D380" s="26"/>
      <c r="E380" s="27"/>
      <c r="F380" s="28"/>
      <c r="G380" s="21"/>
      <c r="H380" s="25"/>
    </row>
    <row r="381" spans="1:11" s="55" customFormat="1" x14ac:dyDescent="0.25">
      <c r="A381" s="56" t="s">
        <v>193</v>
      </c>
      <c r="B381" s="25"/>
      <c r="C381" s="48"/>
      <c r="D381" s="26"/>
      <c r="E381" s="27"/>
      <c r="F381" s="28"/>
      <c r="G381" s="21"/>
      <c r="H381" s="25"/>
    </row>
    <row r="382" spans="1:11" s="55" customFormat="1" x14ac:dyDescent="0.25">
      <c r="A382" s="125" t="s">
        <v>194</v>
      </c>
      <c r="B382" s="125"/>
      <c r="C382" s="125"/>
      <c r="D382" s="125"/>
      <c r="E382" s="27"/>
      <c r="F382" s="28"/>
      <c r="G382" s="126"/>
      <c r="H382" s="25"/>
    </row>
    <row r="383" spans="1:11" s="55" customFormat="1" x14ac:dyDescent="0.25">
      <c r="A383" s="125"/>
      <c r="B383" s="125"/>
      <c r="C383" s="125"/>
      <c r="D383" s="125"/>
      <c r="E383" s="27"/>
      <c r="F383" s="28"/>
      <c r="G383" s="126"/>
      <c r="H383" s="25"/>
    </row>
    <row r="384" spans="1:11" s="55" customFormat="1" x14ac:dyDescent="0.25">
      <c r="A384" s="56" t="s">
        <v>195</v>
      </c>
      <c r="B384" s="29">
        <f>$B$16</f>
        <v>2023</v>
      </c>
      <c r="C384" s="29">
        <f>$C$16</f>
        <v>2022</v>
      </c>
      <c r="D384" s="26"/>
      <c r="E384" s="27"/>
      <c r="F384" s="28"/>
      <c r="H384" s="25"/>
    </row>
    <row r="385" spans="1:8" s="55" customFormat="1" x14ac:dyDescent="0.25">
      <c r="A385" s="127" t="s">
        <v>196</v>
      </c>
      <c r="B385" s="35"/>
      <c r="C385" s="35"/>
      <c r="D385" s="26"/>
      <c r="E385" s="27"/>
      <c r="F385" s="28"/>
      <c r="H385" s="25"/>
    </row>
    <row r="386" spans="1:8" s="55" customFormat="1" x14ac:dyDescent="0.25">
      <c r="A386" t="s">
        <v>38</v>
      </c>
      <c r="B386" s="52"/>
      <c r="C386" s="52"/>
      <c r="D386" s="26"/>
      <c r="E386" s="27"/>
      <c r="F386" s="28"/>
      <c r="H386" s="25"/>
    </row>
    <row r="387" spans="1:8" s="55" customFormat="1" x14ac:dyDescent="0.25">
      <c r="A387" s="128" t="s">
        <v>197</v>
      </c>
      <c r="B387" s="35">
        <v>0</v>
      </c>
      <c r="C387" s="35">
        <v>4467</v>
      </c>
      <c r="D387" s="26"/>
      <c r="E387" s="27"/>
      <c r="F387" s="28"/>
      <c r="H387" s="25"/>
    </row>
    <row r="388" spans="1:8" s="55" customFormat="1" x14ac:dyDescent="0.25">
      <c r="A388" t="s">
        <v>198</v>
      </c>
      <c r="B388" s="52">
        <v>10513.8</v>
      </c>
      <c r="C388" s="52">
        <v>10221.16</v>
      </c>
      <c r="D388" s="26"/>
      <c r="E388" s="27"/>
      <c r="F388" s="28"/>
      <c r="H388" s="25"/>
    </row>
    <row r="389" spans="1:8" s="55" customFormat="1" x14ac:dyDescent="0.25">
      <c r="A389" t="s">
        <v>199</v>
      </c>
      <c r="B389" s="52">
        <v>58504.4</v>
      </c>
      <c r="C389" s="52">
        <v>37223.1</v>
      </c>
      <c r="D389" s="26"/>
      <c r="E389" s="27"/>
      <c r="F389" s="28"/>
      <c r="H389" s="25"/>
    </row>
    <row r="390" spans="1:8" s="55" customFormat="1" x14ac:dyDescent="0.25">
      <c r="A390" t="s">
        <v>200</v>
      </c>
      <c r="B390" s="52">
        <v>2407.1999999999998</v>
      </c>
      <c r="C390" s="52">
        <v>4720</v>
      </c>
      <c r="D390" s="26"/>
      <c r="E390" s="27"/>
      <c r="F390" s="28"/>
      <c r="H390" s="25"/>
    </row>
    <row r="391" spans="1:8" s="55" customFormat="1" x14ac:dyDescent="0.25">
      <c r="A391" s="128" t="s">
        <v>43</v>
      </c>
      <c r="B391" s="35"/>
      <c r="C391" s="35"/>
      <c r="D391" s="26"/>
      <c r="E391" s="27"/>
      <c r="F391" s="28"/>
      <c r="H391" s="25"/>
    </row>
    <row r="392" spans="1:8" s="55" customFormat="1" x14ac:dyDescent="0.25">
      <c r="A392" t="s">
        <v>201</v>
      </c>
      <c r="B392" s="52">
        <v>0</v>
      </c>
      <c r="C392" s="52">
        <v>40868.120000000003</v>
      </c>
      <c r="D392" s="26"/>
      <c r="E392" s="27"/>
      <c r="F392" s="28"/>
      <c r="H392" s="25"/>
    </row>
    <row r="393" spans="1:8" s="55" customFormat="1" x14ac:dyDescent="0.25">
      <c r="A393" t="s">
        <v>202</v>
      </c>
      <c r="B393" s="52">
        <v>0</v>
      </c>
      <c r="C393" s="52">
        <v>60</v>
      </c>
      <c r="D393" s="26"/>
      <c r="E393" s="27"/>
      <c r="F393" s="28"/>
      <c r="H393" s="25"/>
    </row>
    <row r="394" spans="1:8" s="55" customFormat="1" x14ac:dyDescent="0.25">
      <c r="A394" s="128" t="s">
        <v>203</v>
      </c>
      <c r="B394" s="35"/>
      <c r="C394" s="35"/>
      <c r="D394" s="26"/>
      <c r="E394" s="27"/>
      <c r="F394" s="28"/>
      <c r="H394" s="25"/>
    </row>
    <row r="395" spans="1:8" s="55" customFormat="1" x14ac:dyDescent="0.25">
      <c r="A395" t="s">
        <v>204</v>
      </c>
      <c r="B395" s="52">
        <v>0</v>
      </c>
      <c r="C395" s="52">
        <v>2662.2</v>
      </c>
      <c r="D395" s="26"/>
      <c r="E395" s="27"/>
      <c r="F395" s="28"/>
      <c r="H395" s="25"/>
    </row>
    <row r="396" spans="1:8" s="55" customFormat="1" x14ac:dyDescent="0.25">
      <c r="A396" t="s">
        <v>205</v>
      </c>
      <c r="B396" s="52">
        <v>0</v>
      </c>
      <c r="C396" s="52">
        <v>75</v>
      </c>
      <c r="D396" s="26"/>
      <c r="E396" s="27"/>
      <c r="F396" s="28"/>
      <c r="H396" s="25"/>
    </row>
    <row r="397" spans="1:8" s="55" customFormat="1" x14ac:dyDescent="0.25">
      <c r="A397" s="128" t="s">
        <v>206</v>
      </c>
      <c r="B397" s="35">
        <v>100</v>
      </c>
      <c r="C397" s="35">
        <v>0</v>
      </c>
      <c r="D397" s="26"/>
      <c r="E397" s="27"/>
      <c r="F397" s="28"/>
      <c r="H397" s="25"/>
    </row>
    <row r="398" spans="1:8" s="55" customFormat="1" x14ac:dyDescent="0.25">
      <c r="A398" t="s">
        <v>44</v>
      </c>
      <c r="B398" s="52"/>
      <c r="C398" s="52"/>
      <c r="D398" s="26"/>
      <c r="E398" s="27"/>
      <c r="F398" s="28"/>
      <c r="H398" s="25"/>
    </row>
    <row r="399" spans="1:8" s="55" customFormat="1" x14ac:dyDescent="0.25">
      <c r="A399" t="s">
        <v>207</v>
      </c>
      <c r="B399" s="52">
        <v>365000</v>
      </c>
      <c r="C399" s="52" t="s">
        <v>208</v>
      </c>
      <c r="D399" s="26"/>
      <c r="E399" s="27"/>
      <c r="F399" s="28"/>
      <c r="H399" s="25"/>
    </row>
    <row r="400" spans="1:8" s="55" customFormat="1" x14ac:dyDescent="0.25">
      <c r="A400" s="128" t="s">
        <v>209</v>
      </c>
      <c r="B400" s="35">
        <v>900000</v>
      </c>
      <c r="C400" s="35" t="s">
        <v>208</v>
      </c>
      <c r="D400" s="26"/>
      <c r="E400" s="27"/>
      <c r="F400" s="28"/>
      <c r="H400" s="25"/>
    </row>
    <row r="401" spans="1:8" s="55" customFormat="1" x14ac:dyDescent="0.25">
      <c r="A401" t="s">
        <v>46</v>
      </c>
      <c r="B401" s="52"/>
      <c r="C401" s="52"/>
      <c r="D401" s="26"/>
      <c r="E401" s="27"/>
      <c r="F401" s="28"/>
      <c r="H401" s="25"/>
    </row>
    <row r="402" spans="1:8" s="55" customFormat="1" x14ac:dyDescent="0.25">
      <c r="A402" t="s">
        <v>210</v>
      </c>
      <c r="B402" s="52">
        <v>21235.4</v>
      </c>
      <c r="C402" s="52">
        <v>10753.81</v>
      </c>
      <c r="D402" s="26"/>
      <c r="E402" s="27"/>
      <c r="F402" s="28"/>
      <c r="H402" s="25"/>
    </row>
    <row r="403" spans="1:8" s="55" customFormat="1" x14ac:dyDescent="0.25">
      <c r="A403" t="s">
        <v>211</v>
      </c>
      <c r="B403" s="52">
        <v>256535.21000000002</v>
      </c>
      <c r="C403" s="52">
        <v>33996.230000000003</v>
      </c>
      <c r="D403" s="26"/>
      <c r="E403" s="27"/>
      <c r="F403" s="28"/>
      <c r="H403" s="25"/>
    </row>
    <row r="404" spans="1:8" s="55" customFormat="1" x14ac:dyDescent="0.25">
      <c r="A404" t="s">
        <v>212</v>
      </c>
      <c r="B404" s="52">
        <v>157613.68</v>
      </c>
      <c r="C404" s="52">
        <v>40800</v>
      </c>
      <c r="D404" s="26"/>
      <c r="E404" s="27"/>
      <c r="F404" s="28"/>
      <c r="H404" s="25"/>
    </row>
    <row r="405" spans="1:8" s="55" customFormat="1" x14ac:dyDescent="0.25">
      <c r="A405" s="55" t="s">
        <v>46</v>
      </c>
      <c r="B405" s="30">
        <v>61612.85</v>
      </c>
      <c r="C405" s="30">
        <v>7535.54</v>
      </c>
      <c r="D405" s="26"/>
      <c r="E405" s="27"/>
      <c r="F405" s="28"/>
      <c r="H405" s="25"/>
    </row>
    <row r="406" spans="1:8" s="55" customFormat="1" ht="18" hidden="1" customHeight="1" x14ac:dyDescent="0.25">
      <c r="B406" s="30"/>
      <c r="C406" s="30"/>
      <c r="D406" s="26"/>
      <c r="E406" s="27"/>
      <c r="F406" s="28"/>
      <c r="H406" s="25"/>
    </row>
    <row r="407" spans="1:8" s="55" customFormat="1" hidden="1" x14ac:dyDescent="0.25">
      <c r="B407" s="30"/>
      <c r="C407" s="30"/>
      <c r="D407" s="26"/>
      <c r="E407" s="27"/>
      <c r="F407" s="28"/>
      <c r="H407" s="25"/>
    </row>
    <row r="408" spans="1:8" s="55" customFormat="1" hidden="1" x14ac:dyDescent="0.25">
      <c r="B408" s="30"/>
      <c r="C408" s="30"/>
      <c r="D408" s="26"/>
      <c r="E408" s="27"/>
      <c r="F408" s="28"/>
      <c r="H408" s="25"/>
    </row>
    <row r="409" spans="1:8" s="55" customFormat="1" hidden="1" x14ac:dyDescent="0.25">
      <c r="B409" s="30"/>
      <c r="C409" s="30"/>
      <c r="D409" s="26"/>
      <c r="E409" s="27"/>
      <c r="F409" s="28"/>
      <c r="H409" s="25"/>
    </row>
    <row r="410" spans="1:8" s="55" customFormat="1" hidden="1" x14ac:dyDescent="0.25">
      <c r="B410" s="30"/>
      <c r="C410" s="30"/>
      <c r="D410" s="26"/>
      <c r="E410" s="27"/>
      <c r="F410" s="28"/>
      <c r="H410" s="25"/>
    </row>
    <row r="411" spans="1:8" s="55" customFormat="1" hidden="1" x14ac:dyDescent="0.25">
      <c r="B411" s="30"/>
      <c r="C411" s="30"/>
      <c r="D411" s="26"/>
      <c r="E411" s="27"/>
      <c r="F411" s="28"/>
      <c r="H411" s="25"/>
    </row>
    <row r="412" spans="1:8" s="55" customFormat="1" hidden="1" x14ac:dyDescent="0.25">
      <c r="B412" s="30"/>
      <c r="C412" s="30"/>
      <c r="D412" s="26"/>
      <c r="E412" s="27"/>
      <c r="F412" s="28"/>
      <c r="H412" s="25"/>
    </row>
    <row r="413" spans="1:8" s="55" customFormat="1" hidden="1" x14ac:dyDescent="0.25">
      <c r="B413" s="30"/>
      <c r="C413" s="30"/>
      <c r="D413" s="26"/>
      <c r="E413" s="27"/>
      <c r="F413" s="28"/>
      <c r="H413" s="25"/>
    </row>
    <row r="414" spans="1:8" s="55" customFormat="1" hidden="1" x14ac:dyDescent="0.25">
      <c r="B414" s="30"/>
      <c r="C414" s="30"/>
      <c r="D414" s="26"/>
      <c r="E414" s="27"/>
      <c r="F414" s="28"/>
      <c r="G414" s="21"/>
      <c r="H414" s="25"/>
    </row>
    <row r="415" spans="1:8" s="55" customFormat="1" hidden="1" x14ac:dyDescent="0.25">
      <c r="B415" s="30"/>
      <c r="C415" s="30"/>
      <c r="D415" s="26"/>
      <c r="E415" s="27"/>
      <c r="F415" s="28"/>
      <c r="G415" s="21"/>
      <c r="H415" s="25"/>
    </row>
    <row r="416" spans="1:8" s="55" customFormat="1" hidden="1" x14ac:dyDescent="0.25">
      <c r="B416" s="30"/>
      <c r="C416" s="30"/>
      <c r="D416" s="26"/>
      <c r="E416" s="27"/>
      <c r="F416" s="28"/>
      <c r="G416" s="21"/>
      <c r="H416" s="25"/>
    </row>
    <row r="417" spans="1:10" s="55" customFormat="1" hidden="1" x14ac:dyDescent="0.25">
      <c r="B417" s="30"/>
      <c r="C417" s="30"/>
      <c r="D417" s="26"/>
      <c r="E417" s="27"/>
      <c r="F417" s="28"/>
      <c r="G417" s="21"/>
      <c r="H417" s="25"/>
    </row>
    <row r="418" spans="1:10" s="55" customFormat="1" hidden="1" x14ac:dyDescent="0.25">
      <c r="B418" s="30"/>
      <c r="C418" s="30"/>
      <c r="D418" s="26"/>
      <c r="E418" s="27"/>
      <c r="F418" s="28"/>
      <c r="G418" s="21"/>
      <c r="H418" s="25"/>
    </row>
    <row r="419" spans="1:10" s="55" customFormat="1" hidden="1" x14ac:dyDescent="0.25">
      <c r="B419" s="30"/>
      <c r="C419" s="30"/>
      <c r="D419" s="26"/>
      <c r="E419" s="27"/>
      <c r="F419" s="28"/>
      <c r="G419" s="21"/>
      <c r="H419" s="25"/>
    </row>
    <row r="420" spans="1:10" s="55" customFormat="1" hidden="1" x14ac:dyDescent="0.25">
      <c r="B420" s="30"/>
      <c r="C420" s="30"/>
      <c r="D420" s="26"/>
      <c r="E420" s="27"/>
      <c r="F420" s="28"/>
      <c r="G420" s="21"/>
      <c r="H420" s="25"/>
    </row>
    <row r="421" spans="1:10" s="55" customFormat="1" hidden="1" x14ac:dyDescent="0.25">
      <c r="B421" s="30"/>
      <c r="C421" s="30"/>
      <c r="D421" s="26"/>
      <c r="E421" s="27"/>
      <c r="F421" s="28"/>
      <c r="G421" s="21"/>
      <c r="H421" s="25"/>
    </row>
    <row r="422" spans="1:10" s="55" customFormat="1" hidden="1" x14ac:dyDescent="0.25">
      <c r="B422" s="30"/>
      <c r="C422" s="30"/>
      <c r="D422" s="26"/>
      <c r="E422" s="27"/>
      <c r="F422" s="28"/>
      <c r="G422" s="21"/>
      <c r="H422" s="25"/>
    </row>
    <row r="423" spans="1:10" s="55" customFormat="1" ht="15.75" thickBot="1" x14ac:dyDescent="0.3">
      <c r="B423" s="101">
        <f>SUM(B385:B422)</f>
        <v>1833522.5399999998</v>
      </c>
      <c r="C423" s="101">
        <f>SUM(C385:C422)</f>
        <v>193382.16</v>
      </c>
      <c r="D423" s="26"/>
      <c r="E423" s="39"/>
      <c r="F423" s="28"/>
      <c r="G423" s="27"/>
      <c r="H423" s="25"/>
      <c r="J423" s="26"/>
    </row>
    <row r="424" spans="1:10" s="55" customFormat="1" ht="15.75" thickTop="1" x14ac:dyDescent="0.25">
      <c r="B424" s="109"/>
      <c r="C424" s="109"/>
      <c r="D424" s="26"/>
      <c r="E424" s="39"/>
      <c r="F424" s="28"/>
      <c r="G424" s="27"/>
      <c r="H424" s="25"/>
      <c r="J424" s="26"/>
    </row>
    <row r="425" spans="1:10" s="55" customFormat="1" x14ac:dyDescent="0.25">
      <c r="B425" s="25"/>
      <c r="D425" s="26"/>
      <c r="E425" s="27"/>
      <c r="F425" s="28"/>
      <c r="G425" s="21"/>
      <c r="H425" s="25"/>
    </row>
    <row r="426" spans="1:10" s="55" customFormat="1" x14ac:dyDescent="0.25">
      <c r="A426" s="56" t="s">
        <v>213</v>
      </c>
      <c r="B426" s="46"/>
      <c r="C426" s="86"/>
      <c r="D426" s="26"/>
      <c r="E426" s="27"/>
      <c r="F426" s="28"/>
      <c r="G426" s="21"/>
      <c r="H426" s="25"/>
    </row>
    <row r="427" spans="1:10" s="55" customFormat="1" ht="28.5" customHeight="1" x14ac:dyDescent="0.25">
      <c r="A427" s="125" t="s">
        <v>214</v>
      </c>
      <c r="B427" s="125"/>
      <c r="C427" s="125"/>
      <c r="D427" s="26"/>
      <c r="E427" s="27"/>
      <c r="F427" s="28"/>
      <c r="G427" s="21"/>
      <c r="H427" s="25"/>
    </row>
    <row r="428" spans="1:10" s="55" customFormat="1" x14ac:dyDescent="0.25">
      <c r="A428" s="55" t="s">
        <v>54</v>
      </c>
      <c r="B428" s="29">
        <f>$B$16</f>
        <v>2023</v>
      </c>
      <c r="C428" s="29">
        <f>$C$16</f>
        <v>2022</v>
      </c>
      <c r="D428" s="26"/>
      <c r="E428" s="27"/>
      <c r="F428" s="28"/>
      <c r="G428" s="21"/>
      <c r="H428" s="25"/>
    </row>
    <row r="429" spans="1:10" s="55" customFormat="1" x14ac:dyDescent="0.25">
      <c r="A429" s="55" t="s">
        <v>215</v>
      </c>
      <c r="B429" s="34">
        <v>1183620.1800000034</v>
      </c>
      <c r="C429" s="107">
        <v>854070.79</v>
      </c>
      <c r="D429" s="26"/>
      <c r="E429" s="27"/>
      <c r="F429" s="28"/>
      <c r="G429" s="105"/>
      <c r="H429" s="25"/>
    </row>
    <row r="430" spans="1:10" s="55" customFormat="1" x14ac:dyDescent="0.25">
      <c r="B430" s="34"/>
      <c r="C430" s="107">
        <v>0</v>
      </c>
      <c r="D430" s="26"/>
      <c r="E430" s="27"/>
      <c r="F430" s="28"/>
      <c r="G430" s="21"/>
      <c r="H430" s="25"/>
    </row>
    <row r="431" spans="1:10" s="55" customFormat="1" ht="15.75" thickBot="1" x14ac:dyDescent="0.3">
      <c r="A431" s="55" t="s">
        <v>125</v>
      </c>
      <c r="B431" s="37">
        <f>SUM(B429:B430)</f>
        <v>1183620.1800000034</v>
      </c>
      <c r="C431" s="101">
        <f>SUM(C429:C430)</f>
        <v>854070.79</v>
      </c>
      <c r="D431" s="26"/>
      <c r="E431" s="27"/>
      <c r="F431" s="28"/>
      <c r="G431" s="21"/>
      <c r="H431" s="25"/>
      <c r="J431" s="26"/>
    </row>
    <row r="432" spans="1:10" s="55" customFormat="1" ht="15.75" thickTop="1" x14ac:dyDescent="0.25">
      <c r="B432" s="38"/>
      <c r="C432" s="109"/>
      <c r="D432" s="26"/>
      <c r="E432" s="27"/>
      <c r="F432" s="28"/>
      <c r="G432" s="21"/>
      <c r="H432" s="25"/>
      <c r="J432" s="26"/>
    </row>
    <row r="433" spans="1:8" s="55" customFormat="1" x14ac:dyDescent="0.25">
      <c r="B433" s="25"/>
      <c r="D433" s="26"/>
      <c r="E433" s="27"/>
      <c r="F433" s="28"/>
      <c r="G433" s="21"/>
      <c r="H433" s="25"/>
    </row>
    <row r="434" spans="1:8" s="55" customFormat="1" hidden="1" x14ac:dyDescent="0.25">
      <c r="A434" s="56" t="s">
        <v>216</v>
      </c>
      <c r="B434" s="25"/>
      <c r="D434" s="26"/>
      <c r="E434" s="27"/>
      <c r="F434" s="28"/>
      <c r="G434" s="21"/>
      <c r="H434" s="25"/>
    </row>
    <row r="435" spans="1:8" s="55" customFormat="1" hidden="1" x14ac:dyDescent="0.25">
      <c r="A435" s="55" t="s">
        <v>217</v>
      </c>
      <c r="B435" s="25"/>
      <c r="D435" s="26"/>
      <c r="E435" s="27"/>
      <c r="F435" s="28"/>
      <c r="G435" s="21"/>
      <c r="H435" s="25"/>
    </row>
    <row r="436" spans="1:8" s="55" customFormat="1" hidden="1" x14ac:dyDescent="0.25">
      <c r="A436" s="55" t="s">
        <v>23</v>
      </c>
      <c r="B436" s="40">
        <f>'[2]Balance de Comprobación'!$D$11</f>
        <v>2023</v>
      </c>
      <c r="C436" s="41">
        <f>'[2]Balance de Comprobación'!$F$11</f>
        <v>2022</v>
      </c>
      <c r="D436" s="26"/>
      <c r="E436" s="27"/>
      <c r="F436" s="28"/>
      <c r="G436" s="21"/>
      <c r="H436" s="25"/>
    </row>
    <row r="437" spans="1:8" s="55" customFormat="1" hidden="1" x14ac:dyDescent="0.25">
      <c r="A437" s="55" t="s">
        <v>218</v>
      </c>
      <c r="B437" s="46" t="s">
        <v>25</v>
      </c>
      <c r="C437" s="86" t="s">
        <v>25</v>
      </c>
      <c r="D437" s="26"/>
      <c r="E437" s="27"/>
      <c r="F437" s="28"/>
      <c r="G437" s="21"/>
      <c r="H437" s="25"/>
    </row>
    <row r="438" spans="1:8" s="55" customFormat="1" hidden="1" x14ac:dyDescent="0.25">
      <c r="A438" s="55" t="s">
        <v>219</v>
      </c>
      <c r="B438" s="46" t="s">
        <v>25</v>
      </c>
      <c r="C438" s="86" t="s">
        <v>25</v>
      </c>
      <c r="D438" s="26"/>
      <c r="E438" s="27"/>
      <c r="F438" s="28"/>
      <c r="G438" s="21"/>
      <c r="H438" s="25"/>
    </row>
    <row r="439" spans="1:8" s="55" customFormat="1" hidden="1" x14ac:dyDescent="0.25">
      <c r="A439" s="55" t="s">
        <v>220</v>
      </c>
      <c r="B439" s="46" t="s">
        <v>25</v>
      </c>
      <c r="C439" s="86" t="s">
        <v>25</v>
      </c>
      <c r="D439" s="26"/>
      <c r="E439" s="27"/>
      <c r="F439" s="28"/>
      <c r="G439" s="21"/>
      <c r="H439" s="25"/>
    </row>
    <row r="440" spans="1:8" s="55" customFormat="1" hidden="1" x14ac:dyDescent="0.25">
      <c r="A440" s="55" t="s">
        <v>221</v>
      </c>
      <c r="B440" s="46" t="s">
        <v>25</v>
      </c>
      <c r="C440" s="86" t="s">
        <v>25</v>
      </c>
      <c r="D440" s="26"/>
      <c r="E440" s="27"/>
      <c r="F440" s="28"/>
      <c r="G440" s="21"/>
      <c r="H440" s="25"/>
    </row>
    <row r="441" spans="1:8" s="55" customFormat="1" ht="15.75" hidden="1" thickBot="1" x14ac:dyDescent="0.3">
      <c r="A441" s="55" t="s">
        <v>57</v>
      </c>
      <c r="B441" s="44" t="s">
        <v>25</v>
      </c>
      <c r="C441" s="93" t="s">
        <v>25</v>
      </c>
      <c r="D441" s="26"/>
      <c r="E441" s="27"/>
      <c r="F441" s="28"/>
      <c r="G441" s="21"/>
      <c r="H441" s="25"/>
    </row>
    <row r="442" spans="1:8" s="55" customFormat="1" hidden="1" x14ac:dyDescent="0.25">
      <c r="B442" s="25"/>
      <c r="D442" s="26"/>
      <c r="E442" s="27"/>
      <c r="F442" s="28"/>
      <c r="G442" s="21"/>
      <c r="H442" s="25"/>
    </row>
    <row r="443" spans="1:8" s="55" customFormat="1" x14ac:dyDescent="0.25">
      <c r="A443" s="56" t="s">
        <v>222</v>
      </c>
      <c r="B443" s="25"/>
      <c r="D443" s="26"/>
      <c r="E443" s="27"/>
      <c r="F443" s="28"/>
      <c r="G443" s="21"/>
      <c r="H443" s="25"/>
    </row>
    <row r="444" spans="1:8" s="55" customFormat="1" x14ac:dyDescent="0.25">
      <c r="A444" s="55" t="s">
        <v>223</v>
      </c>
      <c r="B444" s="25"/>
      <c r="D444" s="26"/>
      <c r="E444" s="27"/>
      <c r="F444" s="28"/>
      <c r="G444" s="21"/>
      <c r="H444" s="25"/>
    </row>
    <row r="445" spans="1:8" s="55" customFormat="1" x14ac:dyDescent="0.25">
      <c r="A445" s="55" t="s">
        <v>23</v>
      </c>
      <c r="B445" s="29">
        <f>$B$16</f>
        <v>2023</v>
      </c>
      <c r="C445" s="29">
        <f>$C$16</f>
        <v>2022</v>
      </c>
      <c r="D445" s="26"/>
      <c r="E445" s="27"/>
      <c r="F445" s="28"/>
      <c r="G445" s="21"/>
      <c r="H445" s="25"/>
    </row>
    <row r="446" spans="1:8" s="56" customFormat="1" x14ac:dyDescent="0.25">
      <c r="A446" s="55" t="s">
        <v>224</v>
      </c>
      <c r="B446" s="34">
        <v>950342.77</v>
      </c>
      <c r="C446" s="107">
        <v>872158.74</v>
      </c>
      <c r="D446" s="22"/>
      <c r="E446" s="23"/>
      <c r="F446" s="24"/>
      <c r="G446" s="21"/>
      <c r="H446" s="21"/>
    </row>
    <row r="447" spans="1:8" s="56" customFormat="1" x14ac:dyDescent="0.25">
      <c r="A447" s="55" t="s">
        <v>225</v>
      </c>
      <c r="B447" s="34">
        <v>12831.3</v>
      </c>
      <c r="C447" s="107">
        <v>69214</v>
      </c>
      <c r="D447" s="22"/>
      <c r="F447" s="24"/>
      <c r="G447" s="21"/>
      <c r="H447" s="21"/>
    </row>
    <row r="448" spans="1:8" s="56" customFormat="1" x14ac:dyDescent="0.25">
      <c r="A448" s="55" t="s">
        <v>226</v>
      </c>
      <c r="B448" s="34">
        <v>783901.44</v>
      </c>
      <c r="C448" s="107">
        <v>596747.62</v>
      </c>
      <c r="D448" s="22"/>
      <c r="F448" s="24"/>
      <c r="G448" s="21"/>
      <c r="H448" s="21"/>
    </row>
    <row r="449" spans="1:10" s="56" customFormat="1" x14ac:dyDescent="0.25">
      <c r="A449" s="55" t="s">
        <v>227</v>
      </c>
      <c r="B449" s="34">
        <v>250</v>
      </c>
      <c r="C449" s="107">
        <v>900</v>
      </c>
      <c r="F449" s="24"/>
      <c r="G449" s="21"/>
      <c r="H449" s="21"/>
    </row>
    <row r="450" spans="1:10" s="55" customFormat="1" x14ac:dyDescent="0.25">
      <c r="A450" s="55" t="s">
        <v>228</v>
      </c>
      <c r="B450" s="34">
        <v>64500</v>
      </c>
      <c r="C450" s="107">
        <v>107945.7</v>
      </c>
      <c r="F450" s="28"/>
      <c r="G450" s="21"/>
      <c r="H450" s="25"/>
    </row>
    <row r="451" spans="1:10" s="56" customFormat="1" x14ac:dyDescent="0.25">
      <c r="A451" s="55" t="s">
        <v>229</v>
      </c>
      <c r="B451" s="34">
        <v>1584973.36</v>
      </c>
      <c r="C451" s="107">
        <v>143359.67999999999</v>
      </c>
      <c r="F451" s="24"/>
      <c r="G451" s="21"/>
      <c r="H451" s="21"/>
    </row>
    <row r="452" spans="1:10" s="56" customFormat="1" x14ac:dyDescent="0.25">
      <c r="A452" s="55" t="s">
        <v>230</v>
      </c>
      <c r="B452" s="34">
        <v>265290.7</v>
      </c>
      <c r="C452" s="34">
        <v>180963.72999999998</v>
      </c>
      <c r="D452" s="22"/>
      <c r="F452" s="24"/>
      <c r="G452" s="21"/>
      <c r="H452" s="21"/>
    </row>
    <row r="453" spans="1:10" s="56" customFormat="1" x14ac:dyDescent="0.25">
      <c r="A453" s="55" t="s">
        <v>231</v>
      </c>
      <c r="B453" s="34">
        <v>5964712.7400000002</v>
      </c>
      <c r="C453" s="34">
        <v>2777177.0700000003</v>
      </c>
      <c r="D453" s="22"/>
      <c r="F453" s="24"/>
      <c r="G453" s="21"/>
      <c r="H453" s="21"/>
    </row>
    <row r="454" spans="1:10" s="55" customFormat="1" x14ac:dyDescent="0.25">
      <c r="A454" s="55" t="s">
        <v>232</v>
      </c>
      <c r="B454" s="34">
        <v>2188.6999999999998</v>
      </c>
      <c r="C454" s="34"/>
      <c r="D454" s="26"/>
      <c r="F454" s="28"/>
      <c r="G454" s="21"/>
      <c r="H454" s="25"/>
    </row>
    <row r="455" spans="1:10" s="55" customFormat="1" hidden="1" x14ac:dyDescent="0.25">
      <c r="B455" s="34"/>
      <c r="C455" s="34"/>
      <c r="D455" s="26"/>
      <c r="F455" s="28"/>
      <c r="G455" s="21"/>
      <c r="H455" s="25"/>
    </row>
    <row r="456" spans="1:10" s="55" customFormat="1" hidden="1" x14ac:dyDescent="0.25">
      <c r="B456" s="34"/>
      <c r="C456" s="34"/>
      <c r="D456" s="26"/>
      <c r="F456" s="28"/>
      <c r="G456" s="21"/>
      <c r="H456" s="25"/>
    </row>
    <row r="457" spans="1:10" s="55" customFormat="1" hidden="1" x14ac:dyDescent="0.25">
      <c r="B457" s="34"/>
      <c r="C457" s="34"/>
      <c r="D457" s="26"/>
      <c r="F457" s="28"/>
      <c r="G457" s="21"/>
      <c r="H457" s="25"/>
    </row>
    <row r="458" spans="1:10" s="55" customFormat="1" hidden="1" x14ac:dyDescent="0.25">
      <c r="B458" s="34"/>
      <c r="C458" s="34"/>
      <c r="D458" s="26"/>
      <c r="F458" s="28"/>
      <c r="G458" s="21"/>
      <c r="H458" s="25"/>
    </row>
    <row r="459" spans="1:10" s="55" customFormat="1" hidden="1" x14ac:dyDescent="0.25">
      <c r="B459" s="34"/>
      <c r="C459" s="34"/>
      <c r="D459" s="26"/>
      <c r="F459" s="28"/>
      <c r="G459" s="21"/>
      <c r="H459" s="25"/>
    </row>
    <row r="460" spans="1:10" s="55" customFormat="1" ht="15.75" thickBot="1" x14ac:dyDescent="0.3">
      <c r="A460" s="48"/>
      <c r="B460" s="101">
        <f>SUM(B446:B459)</f>
        <v>9628991.0099999998</v>
      </c>
      <c r="C460" s="101">
        <f>SUM(C446:C459)</f>
        <v>4748466.54</v>
      </c>
      <c r="F460" s="28"/>
      <c r="G460" s="79"/>
      <c r="H460" s="25"/>
      <c r="J460" s="26"/>
    </row>
    <row r="461" spans="1:10" s="55" customFormat="1" ht="15.75" thickTop="1" x14ac:dyDescent="0.25">
      <c r="B461" s="51"/>
      <c r="D461" s="26"/>
      <c r="E461" s="27"/>
      <c r="F461" s="28"/>
      <c r="G461" s="79"/>
      <c r="H461" s="25"/>
    </row>
    <row r="462" spans="1:10" s="55" customFormat="1" x14ac:dyDescent="0.25">
      <c r="A462" s="56" t="s">
        <v>233</v>
      </c>
      <c r="B462" s="25"/>
      <c r="D462" s="26"/>
      <c r="E462" s="27"/>
      <c r="F462" s="28"/>
      <c r="G462" s="21"/>
      <c r="H462" s="25"/>
    </row>
    <row r="463" spans="1:10" s="55" customFormat="1" x14ac:dyDescent="0.25">
      <c r="A463" s="55" t="s">
        <v>234</v>
      </c>
      <c r="B463" s="25"/>
      <c r="D463" s="26"/>
      <c r="E463" s="27"/>
      <c r="F463" s="28"/>
      <c r="G463" s="21"/>
      <c r="H463" s="25"/>
    </row>
    <row r="464" spans="1:10" s="55" customFormat="1" x14ac:dyDescent="0.25">
      <c r="A464" s="55" t="s">
        <v>23</v>
      </c>
      <c r="B464" s="29">
        <f>$B$16</f>
        <v>2023</v>
      </c>
      <c r="C464" s="29">
        <f>$C$16</f>
        <v>2022</v>
      </c>
      <c r="D464" s="26"/>
      <c r="E464" s="27"/>
      <c r="F464" s="28"/>
      <c r="G464" s="21"/>
      <c r="H464" s="25"/>
    </row>
    <row r="465" spans="1:11" s="55" customFormat="1" x14ac:dyDescent="0.25">
      <c r="A465" s="55" t="s">
        <v>235</v>
      </c>
      <c r="B465" s="34">
        <v>3075.26</v>
      </c>
      <c r="C465" s="34">
        <v>5697.1</v>
      </c>
      <c r="D465" s="26"/>
      <c r="E465" s="27"/>
      <c r="F465" s="28"/>
      <c r="G465" s="21"/>
      <c r="H465" s="25"/>
    </row>
    <row r="466" spans="1:11" s="55" customFormat="1" x14ac:dyDescent="0.25">
      <c r="A466" s="25"/>
      <c r="B466" s="34">
        <v>0</v>
      </c>
      <c r="C466" s="34">
        <v>0</v>
      </c>
      <c r="D466" s="26"/>
      <c r="E466" s="27"/>
      <c r="F466" s="28"/>
      <c r="G466" s="21"/>
      <c r="H466" s="25"/>
    </row>
    <row r="467" spans="1:11" s="55" customFormat="1" ht="15.75" thickBot="1" x14ac:dyDescent="0.3">
      <c r="A467" s="55" t="s">
        <v>125</v>
      </c>
      <c r="B467" s="104">
        <f>SUM(B465:B466)</f>
        <v>3075.26</v>
      </c>
      <c r="C467" s="101">
        <f>SUM(C465:C466)</f>
        <v>5697.1</v>
      </c>
      <c r="D467" s="26"/>
      <c r="E467" s="83"/>
      <c r="F467" s="28"/>
      <c r="G467" s="21"/>
      <c r="H467" s="25"/>
      <c r="J467" s="26"/>
    </row>
    <row r="468" spans="1:11" s="55" customFormat="1" ht="15.75" thickTop="1" x14ac:dyDescent="0.25">
      <c r="B468" s="129"/>
      <c r="C468" s="77"/>
      <c r="D468" s="26"/>
      <c r="F468" s="28"/>
      <c r="G468" s="21"/>
      <c r="H468" s="25"/>
    </row>
    <row r="469" spans="1:11" s="55" customFormat="1" x14ac:dyDescent="0.25">
      <c r="B469" s="25"/>
      <c r="D469" s="26"/>
      <c r="F469" s="28"/>
      <c r="G469" s="21"/>
      <c r="H469" s="25"/>
    </row>
    <row r="470" spans="1:11" s="55" customFormat="1" x14ac:dyDescent="0.25">
      <c r="A470" s="56" t="s">
        <v>236</v>
      </c>
      <c r="B470" s="25"/>
      <c r="F470" s="28"/>
      <c r="G470" s="21"/>
      <c r="H470" s="25"/>
    </row>
    <row r="471" spans="1:11" s="55" customFormat="1" x14ac:dyDescent="0.25">
      <c r="A471" s="55" t="s">
        <v>237</v>
      </c>
      <c r="B471" s="25"/>
      <c r="D471" s="26"/>
      <c r="E471" s="27"/>
      <c r="F471" s="28"/>
      <c r="G471" s="21"/>
      <c r="H471" s="25"/>
      <c r="J471" s="26"/>
    </row>
    <row r="472" spans="1:11" s="55" customFormat="1" x14ac:dyDescent="0.25">
      <c r="A472" s="55" t="s">
        <v>238</v>
      </c>
      <c r="B472" s="25"/>
      <c r="D472" s="26"/>
      <c r="E472" s="27"/>
      <c r="F472" s="130"/>
      <c r="G472" s="130"/>
      <c r="H472" s="130"/>
      <c r="I472" s="130"/>
      <c r="J472" s="26"/>
      <c r="K472" s="130"/>
    </row>
    <row r="473" spans="1:11" s="55" customFormat="1" x14ac:dyDescent="0.25">
      <c r="B473" s="25"/>
      <c r="D473" s="26"/>
      <c r="E473" s="27"/>
      <c r="F473" s="131"/>
      <c r="G473" s="132"/>
      <c r="H473" s="133"/>
      <c r="I473" s="134"/>
      <c r="J473" s="26"/>
      <c r="K473" s="134"/>
    </row>
    <row r="474" spans="1:11" s="55" customFormat="1" x14ac:dyDescent="0.25">
      <c r="A474" s="55" t="s">
        <v>239</v>
      </c>
      <c r="B474" s="25"/>
      <c r="D474" s="26"/>
      <c r="E474" s="27"/>
      <c r="F474" s="131"/>
      <c r="G474" s="132"/>
      <c r="H474" s="133"/>
      <c r="I474" s="134"/>
      <c r="J474" s="26"/>
      <c r="K474" s="134"/>
    </row>
    <row r="475" spans="1:11" s="55" customFormat="1" x14ac:dyDescent="0.25">
      <c r="A475" s="55" t="s">
        <v>240</v>
      </c>
      <c r="B475" s="25"/>
      <c r="D475" s="26"/>
      <c r="E475" s="27"/>
      <c r="F475" s="28"/>
      <c r="G475" s="21"/>
      <c r="H475" s="25"/>
    </row>
    <row r="476" spans="1:11" s="55" customFormat="1" x14ac:dyDescent="0.25">
      <c r="A476" s="25"/>
      <c r="B476" s="25"/>
      <c r="D476" s="26"/>
      <c r="E476" s="27"/>
      <c r="F476" s="28"/>
      <c r="G476" s="21"/>
      <c r="H476" s="25"/>
    </row>
    <row r="477" spans="1:11" s="55" customFormat="1" x14ac:dyDescent="0.25">
      <c r="B477" s="25"/>
      <c r="D477" s="26"/>
      <c r="E477" s="27"/>
      <c r="F477" s="28"/>
      <c r="G477" s="21"/>
      <c r="H477" s="25"/>
    </row>
    <row r="478" spans="1:11" s="55" customFormat="1" x14ac:dyDescent="0.25">
      <c r="B478" s="25"/>
      <c r="D478" s="26"/>
      <c r="E478" s="27"/>
      <c r="F478" s="28"/>
      <c r="G478" s="21"/>
      <c r="H478" s="25"/>
    </row>
    <row r="479" spans="1:11" s="55" customFormat="1" x14ac:dyDescent="0.25">
      <c r="B479" s="25"/>
      <c r="D479" s="26"/>
      <c r="E479" s="27"/>
      <c r="F479" s="28"/>
      <c r="G479" s="21"/>
      <c r="H479" s="25"/>
    </row>
  </sheetData>
  <mergeCells count="17">
    <mergeCell ref="A354:D354"/>
    <mergeCell ref="A356:D356"/>
    <mergeCell ref="A359:D360"/>
    <mergeCell ref="A382:D383"/>
    <mergeCell ref="A427:C427"/>
    <mergeCell ref="A8:G8"/>
    <mergeCell ref="A9:G9"/>
    <mergeCell ref="A10:G10"/>
    <mergeCell ref="A11:G11"/>
    <mergeCell ref="A12:G12"/>
    <mergeCell ref="A242:G242"/>
    <mergeCell ref="A1:G1"/>
    <mergeCell ref="A2:G2"/>
    <mergeCell ref="A4:G4"/>
    <mergeCell ref="C5:G5"/>
    <mergeCell ref="A6:G6"/>
    <mergeCell ref="A7:G7"/>
  </mergeCells>
  <pageMargins left="0.70866141732283472" right="0.70866141732283472" top="0.74803149606299213" bottom="0.74803149606299213" header="0.31496062992125984" footer="0.31496062992125984"/>
  <pageSetup scale="64" fitToHeight="0"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NOTAS 1 AL 48 </vt:lpstr>
      <vt:lpstr>'NOTAS 1 AL 48 '!Área_de_impresión</vt:lpstr>
      <vt:lpstr>'NOTAS 1 AL 48 '!OLE_LINK1</vt:lpstr>
      <vt:lpstr>'NOTAS 1 AL 48 '!OLE_LINK3</vt:lpstr>
      <vt:lpstr>'NOTAS 1 AL 48 '!OLE_LINK4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ANAFRANC SANTOS</dc:creator>
  <cp:lastModifiedBy>ANAFRANC SANTOS</cp:lastModifiedBy>
  <dcterms:created xsi:type="dcterms:W3CDTF">2023-07-17T22:57:49Z</dcterms:created>
  <dcterms:modified xsi:type="dcterms:W3CDTF">2023-07-17T22:59:04Z</dcterms:modified>
</cp:coreProperties>
</file>