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CONTABILIDAD\Estados Financieros 2024\Sisacnoc 2024\EF v22\"/>
    </mc:Choice>
  </mc:AlternateContent>
  <xr:revisionPtr revIDLastSave="0" documentId="8_{0BBCD651-F70E-43EF-B5AD-BF990412E2CA}" xr6:coauthVersionLast="47" xr6:coauthVersionMax="47" xr10:uidLastSave="{00000000-0000-0000-0000-000000000000}"/>
  <bookViews>
    <workbookView xWindow="14115" yWindow="120" windowWidth="14490" windowHeight="15555" xr2:uid="{DC7ED95D-64EF-45A6-8965-87B7073D1097}"/>
  </bookViews>
  <sheets>
    <sheet name="ESF - Situación Financiera. (2)" sheetId="1" r:id="rId1"/>
  </sheets>
  <definedNames>
    <definedName name="_xlnm._FilterDatabase" localSheetId="0" hidden="1">'ESF - Situación Financiera. (2)'!$A$8:$G$63</definedName>
    <definedName name="_xlnm.Print_Area" localSheetId="0">'ESF - Situación Financiera. (2)'!$A$1:$F$78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D17" i="1"/>
  <c r="G17" i="1" s="1"/>
  <c r="F17" i="1"/>
  <c r="G20" i="1"/>
  <c r="G21" i="1"/>
  <c r="G22" i="1"/>
  <c r="G23" i="1"/>
  <c r="G24" i="1"/>
  <c r="G25" i="1"/>
  <c r="G26" i="1"/>
  <c r="D27" i="1"/>
  <c r="F27" i="1"/>
  <c r="F30" i="1" s="1"/>
  <c r="G34" i="1"/>
  <c r="G35" i="1"/>
  <c r="G36" i="1"/>
  <c r="G37" i="1"/>
  <c r="G38" i="1"/>
  <c r="G39" i="1"/>
  <c r="G40" i="1"/>
  <c r="G41" i="1"/>
  <c r="G42" i="1"/>
  <c r="D43" i="1"/>
  <c r="F43" i="1"/>
  <c r="G46" i="1"/>
  <c r="G47" i="1"/>
  <c r="G48" i="1"/>
  <c r="G49" i="1"/>
  <c r="G50" i="1"/>
  <c r="G51" i="1"/>
  <c r="D52" i="1"/>
  <c r="F52" i="1"/>
  <c r="E53" i="1"/>
  <c r="F53" i="1"/>
  <c r="G56" i="1"/>
  <c r="G57" i="1"/>
  <c r="G58" i="1"/>
  <c r="G59" i="1"/>
  <c r="G60" i="1"/>
  <c r="D61" i="1"/>
  <c r="F61" i="1"/>
  <c r="D30" i="1" l="1"/>
  <c r="G30" i="1" s="1"/>
  <c r="G52" i="1"/>
  <c r="G43" i="1"/>
  <c r="G27" i="1"/>
  <c r="G61" i="1"/>
  <c r="F63" i="1"/>
  <c r="D53" i="1"/>
  <c r="G53" i="1" l="1"/>
  <c r="D63" i="1"/>
  <c r="G63" i="1" s="1"/>
</calcChain>
</file>

<file path=xl/sharedStrings.xml><?xml version="1.0" encoding="utf-8"?>
<sst xmlns="http://schemas.openxmlformats.org/spreadsheetml/2006/main" count="111" uniqueCount="66">
  <si>
    <t>Consejo Nacional de Investigaciones Agropecuarias y Forestales -CONIAF-</t>
  </si>
  <si>
    <t>Estado de Situación Financiera</t>
  </si>
  <si>
    <t>Al 30 de Junio del 2024 y 2023</t>
  </si>
  <si>
    <t>(Valores en RD$)</t>
  </si>
  <si>
    <t>Activos</t>
  </si>
  <si>
    <t>Activos corrientes</t>
  </si>
  <si>
    <t>*</t>
  </si>
  <si>
    <t>0001</t>
  </si>
  <si>
    <t>Efectivo y equivalente de efectivo (Nota 7)</t>
  </si>
  <si>
    <t>Inversiones a corto plazo (Nota 8)</t>
  </si>
  <si>
    <t>Porción corriente de documentos por cobrar (Nota 9)</t>
  </si>
  <si>
    <t>Cuenta por cobrar a corto plazo (Notas 10)</t>
  </si>
  <si>
    <t>0005</t>
  </si>
  <si>
    <t>Inventarios (Nota 8)</t>
  </si>
  <si>
    <t>Pagos anticipados (Nota9)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</si>
  <si>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</si>
  <si>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</si>
  <si>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</si>
  <si>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</si>
  <si>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</si>
  <si>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</si>
  <si>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</si>
  <si>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0012</t>
  </si>
  <si>
    <t>Propiedad, planta y equipo neto (Nota 10)</t>
  </si>
  <si>
    <t>0013</t>
  </si>
  <si>
    <t xml:space="preserve">Activos intangibles (Nota 11) </t>
  </si>
  <si>
    <t xml:space="preserve">Otros activos no financieros (Nota 20) </t>
  </si>
  <si>
    <t>Total activos no corrientes</t>
  </si>
  <si>
    <t>Total activos</t>
  </si>
  <si>
    <t xml:space="preserve"> </t>
  </si>
  <si>
    <t>Pasivos corrientes</t>
  </si>
  <si>
    <t>Sobregiro bancario (Nota 21)</t>
  </si>
  <si>
    <t>Cuentas por pagar a corto plazo (Nota 22)</t>
  </si>
  <si>
    <t>Préstamos a corto plazo (Nota 23)</t>
  </si>
  <si>
    <t>Parte corriente de préstamos a largo plazo (Nota 24)</t>
  </si>
  <si>
    <t>Retenciones y acumulaciones por pagar (Nota 11)</t>
  </si>
  <si>
    <t>Provisiones a corto plazo (Nota 26)</t>
  </si>
  <si>
    <t>Beneficios a empleados a corto plazo (Nota 27)</t>
  </si>
  <si>
    <t>Pensiones (Nota 28)</t>
  </si>
  <si>
    <t>Otros pasivos corrientes (Nota 29)</t>
  </si>
  <si>
    <t>Total pasivos corrientes</t>
  </si>
  <si>
    <t>Pasivos no corrientes</t>
  </si>
  <si>
    <t>Cuentas por pagar a largo plazo (Nota 12)</t>
  </si>
  <si>
    <t>Préstamos a largo plazo (Nota 31)</t>
  </si>
  <si>
    <t>Instrumentos de deuda (Nota 32)</t>
  </si>
  <si>
    <t>Provisiones a largo plazo (Nota 33)</t>
  </si>
  <si>
    <t>Beneficios a empleados a largo plazo (Nota 13)</t>
  </si>
  <si>
    <t>Otros pasivos no corrientes (Nota 35)</t>
  </si>
  <si>
    <t>Total pasivos no corrientes</t>
  </si>
  <si>
    <t xml:space="preserve">Total pasivos </t>
  </si>
  <si>
    <t>Activos Netos/Patrimonio (Nota 14)</t>
  </si>
  <si>
    <t>Capital</t>
  </si>
  <si>
    <t>Reservas</t>
  </si>
  <si>
    <t>Resultados positivos (ahorro) / negativo (desahorro)</t>
  </si>
  <si>
    <t xml:space="preserve">Resultados acumulados </t>
  </si>
  <si>
    <t>Intereses minoritarios</t>
  </si>
  <si>
    <t>Patrimonio Neto</t>
  </si>
  <si>
    <t>Total Activos Netos/Patrimonio mas Pasivos</t>
  </si>
  <si>
    <t>Las notas en las páginas 7 a 48 son parte integral de estos Estados Financieros.</t>
  </si>
  <si>
    <t>_____________________________</t>
  </si>
  <si>
    <t xml:space="preserve">      Dra. Ana María Barceló</t>
  </si>
  <si>
    <t>Lic. Mayra Martínez</t>
  </si>
  <si>
    <t xml:space="preserve">         Directora Ejecutiva   </t>
  </si>
  <si>
    <t>Enc.Depto. Administrativo y Financiero</t>
  </si>
  <si>
    <t xml:space="preserve">  Lic. Cruz Dilia Agramonte Pérez</t>
  </si>
  <si>
    <t xml:space="preserve">              Enc.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</si>
</sst>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65" fontId="3" fillId="0" borderId="0" xfId="1" applyFont="1" applyFill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4" fontId="7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39" fontId="3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164" fontId="6" fillId="0" borderId="2" xfId="0" applyNumberFormat="1" applyFont="1" applyBorder="1" applyAlignment="1">
      <alignment vertical="center"/>
    </xf>
    <xf numFmtId="164" fontId="3" fillId="0" borderId="0" xfId="0" applyNumberFormat="1" applyFont="1" applyAlignment="1" applyProtection="1">
      <alignment horizontal="left" vertical="center" indent="5"/>
      <protection locked="0"/>
    </xf>
    <xf numFmtId="0" fontId="4" fillId="0" borderId="0" xfId="0" applyFont="1"/>
    <xf numFmtId="0" fontId="12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4" fontId="3" fillId="0" borderId="0" xfId="0" applyNumberFormat="1" applyFont="1" applyAlignment="1" applyProtection="1">
      <alignment horizontal="left" vertical="center"/>
      <protection locked="0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4" fillId="0" borderId="0" xfId="0" applyNumberFormat="1" applyFont="1"/>
    <xf numFmtId="0" fontId="3" fillId="0" borderId="0" xfId="0" applyFont="1" applyProtection="1">
      <protection locked="0"/>
    </xf>
    <xf numFmtId="164" fontId="3" fillId="0" borderId="2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top"/>
      <protection locked="0"/>
    </xf>
    <xf numFmtId="0" fontId="2" fillId="0" borderId="0" xfId="0" applyFont="1"/>
    <xf numFmtId="0" fontId="3" fillId="0" borderId="0" xfId="0" applyFont="1"/>
    <xf numFmtId="165" fontId="3" fillId="0" borderId="0" xfId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 indent="5"/>
    </xf>
    <xf numFmtId="0" fontId="6" fillId="0" borderId="0" xfId="0" applyFont="1" applyAlignment="1">
      <alignment horizontal="left" vertical="top"/>
    </xf>
    <xf numFmtId="164" fontId="3" fillId="0" borderId="0" xfId="0" applyNumberFormat="1" applyFont="1"/>
    <xf numFmtId="164" fontId="7" fillId="0" borderId="0" xfId="0" applyNumberFormat="1" applyFont="1"/>
    <xf numFmtId="165" fontId="3" fillId="0" borderId="0" xfId="1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horizontal="left" vertical="center" indent="5"/>
      <protection locked="0"/>
    </xf>
    <xf numFmtId="0" fontId="0" fillId="0" borderId="0" xfId="0" applyAlignment="1" applyProtection="1">
      <alignment vertical="center"/>
      <protection locked="0"/>
    </xf>
    <xf numFmtId="164" fontId="13" fillId="0" borderId="2" xfId="0" applyNumberFormat="1" applyFont="1" applyBorder="1" applyAlignment="1">
      <alignment vertical="center"/>
    </xf>
    <xf numFmtId="164" fontId="4" fillId="0" borderId="0" xfId="0" applyNumberFormat="1" applyFont="1" applyAlignment="1" applyProtection="1">
      <alignment horizontal="left" vertical="center" indent="5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166" fontId="4" fillId="0" borderId="0" xfId="1" applyNumberFormat="1" applyFont="1"/>
    <xf numFmtId="0" fontId="0" fillId="0" borderId="0" xfId="0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165" fontId="7" fillId="0" borderId="0" xfId="1" applyFont="1" applyAlignment="1" applyProtection="1">
      <alignment vertical="center"/>
      <protection locked="0"/>
    </xf>
    <xf numFmtId="165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7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39" fontId="6" fillId="0" borderId="0" xfId="0" applyNumberFormat="1" applyFont="1" applyAlignment="1" applyProtection="1">
      <alignment vertical="center"/>
      <protection locked="0"/>
    </xf>
    <xf numFmtId="1" fontId="1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2BD1-ED96-4968-A9A1-70C9F75CB3DC}">
  <sheetPr filterMode="1">
    <pageSetUpPr fitToPage="1"/>
  </sheetPr>
  <dimension ref="A1:M77"/>
  <sheetViews>
    <sheetView showGridLines="0" tabSelected="1" topLeftCell="A10" zoomScale="70" zoomScaleNormal="70" workbookViewId="0">
      <selection activeCell="F59" sqref="F59"/>
    </sheetView>
  </sheetViews>
  <sheetFormatPr defaultColWidth="11.42578125" defaultRowHeight="18.75"/>
  <cols>
    <col min="1" max="1" width="1.85546875" style="2" customWidth="1"/>
    <col min="2" max="2" width="51.7109375" style="2" customWidth="1"/>
    <col min="3" max="3" width="1.7109375" style="2" customWidth="1"/>
    <col min="4" max="4" width="17.140625" style="2" customWidth="1"/>
    <col min="5" max="5" width="1.7109375" style="2" customWidth="1"/>
    <col min="6" max="6" width="18" style="2" customWidth="1"/>
    <col min="7" max="7" width="3.7109375" style="4" customWidth="1"/>
    <col min="8" max="8" width="23.85546875" style="2" customWidth="1"/>
    <col min="9" max="9" width="15.28515625" style="3" hidden="1" customWidth="1"/>
    <col min="10" max="10" width="3.7109375" style="2" customWidth="1"/>
    <col min="11" max="11" width="43.7109375" style="2" bestFit="1" customWidth="1"/>
    <col min="12" max="13" width="11.42578125" style="2"/>
    <col min="14" max="16384" width="11.42578125" style="1"/>
  </cols>
  <sheetData>
    <row r="1" spans="1:13">
      <c r="A1" s="76" t="s">
        <v>0</v>
      </c>
      <c r="B1" s="76"/>
      <c r="C1" s="76"/>
      <c r="D1" s="76"/>
      <c r="E1" s="76"/>
      <c r="F1" s="76"/>
    </row>
    <row r="2" spans="1:13">
      <c r="A2" s="77" t="s">
        <v>1</v>
      </c>
      <c r="B2" s="77"/>
      <c r="C2" s="77"/>
      <c r="D2" s="77"/>
      <c r="E2" s="77"/>
      <c r="F2" s="77"/>
    </row>
    <row r="3" spans="1:13">
      <c r="A3" s="76" t="s">
        <v>2</v>
      </c>
      <c r="B3" s="76"/>
      <c r="C3" s="76"/>
      <c r="D3" s="76"/>
      <c r="E3" s="76"/>
      <c r="F3" s="76"/>
    </row>
    <row r="4" spans="1:13">
      <c r="A4" s="77" t="s">
        <v>3</v>
      </c>
      <c r="B4" s="77"/>
      <c r="C4" s="77"/>
      <c r="D4" s="77"/>
      <c r="E4" s="77"/>
      <c r="F4" s="77"/>
    </row>
    <row r="5" spans="1:13">
      <c r="B5" s="18"/>
      <c r="C5" s="18"/>
    </row>
    <row r="6" spans="1:13">
      <c r="D6" s="71">
        <v>2024</v>
      </c>
      <c r="E6" s="72"/>
      <c r="F6" s="71">
        <v>2023</v>
      </c>
    </row>
    <row r="7" spans="1:13">
      <c r="A7" s="18" t="s">
        <v>4</v>
      </c>
      <c r="B7" s="69"/>
      <c r="C7" s="69"/>
      <c r="D7" s="70"/>
      <c r="E7" s="21"/>
      <c r="F7" s="21"/>
    </row>
    <row r="8" spans="1:13">
      <c r="A8" s="18"/>
      <c r="B8" s="69"/>
      <c r="C8" s="69"/>
      <c r="D8" s="70"/>
      <c r="E8" s="21"/>
      <c r="F8" s="21"/>
    </row>
    <row r="9" spans="1:13">
      <c r="A9" s="18" t="s">
        <v>5</v>
      </c>
      <c r="B9" s="69"/>
      <c r="C9" s="69"/>
      <c r="D9" s="21"/>
      <c r="E9" s="21"/>
      <c r="F9" s="21"/>
      <c r="G9" s="25" t="s">
        <v>6</v>
      </c>
    </row>
    <row r="10" spans="1:13">
      <c r="A10" s="61" t="s">
        <v>7</v>
      </c>
      <c r="B10" s="67" t="s">
        <v>8</v>
      </c>
      <c r="D10" s="34">
        <v>50054682.609999999</v>
      </c>
      <c r="E10" s="33"/>
      <c r="F10" s="34">
        <v>51337269.439999998</v>
      </c>
      <c r="G10" s="22">
        <f t="shared" ref="G10:G17" si="0">IF(SUM(D10:F10)=0,"",1)</f>
        <v>1</v>
      </c>
    </row>
    <row r="11" spans="1:13" customFormat="1" ht="15" hidden="1">
      <c r="A11" s="29"/>
      <c r="B11" s="67" t="s">
        <v>9</v>
      </c>
      <c r="C11" s="3"/>
      <c r="D11" s="36">
        <v>0</v>
      </c>
      <c r="E11" s="32"/>
      <c r="F11" s="36">
        <v>0</v>
      </c>
      <c r="G11" s="30" t="str">
        <f t="shared" si="0"/>
        <v/>
      </c>
      <c r="H11" s="3"/>
      <c r="I11" s="3"/>
      <c r="J11" s="3"/>
      <c r="K11" s="3"/>
      <c r="L11" s="29"/>
      <c r="M11" s="29"/>
    </row>
    <row r="12" spans="1:13" customFormat="1" ht="15" hidden="1">
      <c r="A12" s="29"/>
      <c r="B12" s="67" t="s">
        <v>10</v>
      </c>
      <c r="C12" s="3"/>
      <c r="D12" s="36">
        <v>0</v>
      </c>
      <c r="E12" s="32"/>
      <c r="F12" s="36">
        <v>0</v>
      </c>
      <c r="G12" s="30" t="str">
        <f t="shared" si="0"/>
        <v/>
      </c>
      <c r="H12" s="3"/>
      <c r="I12" s="3"/>
      <c r="J12" s="3"/>
      <c r="K12" s="3"/>
      <c r="L12" s="29"/>
      <c r="M12" s="29"/>
    </row>
    <row r="13" spans="1:13" customFormat="1" ht="15" hidden="1">
      <c r="A13" s="29"/>
      <c r="B13" s="67" t="s">
        <v>11</v>
      </c>
      <c r="C13" s="3"/>
      <c r="D13" s="36">
        <v>0</v>
      </c>
      <c r="E13" s="32"/>
      <c r="F13" s="36">
        <v>0</v>
      </c>
      <c r="G13" s="30" t="str">
        <f t="shared" si="0"/>
        <v/>
      </c>
      <c r="H13" s="3"/>
      <c r="I13" s="3"/>
      <c r="J13" s="3"/>
      <c r="K13" s="3"/>
      <c r="L13" s="29"/>
      <c r="M13" s="29"/>
    </row>
    <row r="14" spans="1:13">
      <c r="A14" s="61" t="s">
        <v>12</v>
      </c>
      <c r="B14" s="67" t="s">
        <v>13</v>
      </c>
      <c r="D14" s="34">
        <v>223751.27</v>
      </c>
      <c r="E14" s="28"/>
      <c r="F14" s="46">
        <v>229542.75</v>
      </c>
      <c r="G14" s="22">
        <f t="shared" si="0"/>
        <v>1</v>
      </c>
      <c r="H14" s="68"/>
      <c r="J14" s="8"/>
      <c r="K14" s="62"/>
    </row>
    <row r="15" spans="1:13" s="40" customFormat="1">
      <c r="A15" s="41"/>
      <c r="B15" s="67" t="s">
        <v>14</v>
      </c>
      <c r="C15" s="5"/>
      <c r="D15" s="47">
        <v>100000</v>
      </c>
      <c r="E15" s="44"/>
      <c r="F15" s="46">
        <v>544830.92000000004</v>
      </c>
      <c r="G15" s="66">
        <f t="shared" si="0"/>
        <v>1</v>
      </c>
      <c r="H15" s="65"/>
      <c r="I15" s="3"/>
      <c r="J15" s="64"/>
      <c r="K15" s="63"/>
      <c r="L15" s="41"/>
      <c r="M15" s="41"/>
    </row>
    <row r="16" spans="1:13" customFormat="1" ht="15" hidden="1">
      <c r="A16" s="29"/>
      <c r="B16" s="3" t="s">
        <v>15</v>
      </c>
      <c r="C16" s="3"/>
      <c r="D16" s="36">
        <v>0</v>
      </c>
      <c r="E16" s="32"/>
      <c r="F16" s="36">
        <v>0</v>
      </c>
      <c r="G16" s="30" t="str">
        <f t="shared" si="0"/>
        <v/>
      </c>
      <c r="H16" s="3"/>
      <c r="I16" s="3"/>
      <c r="J16" s="3"/>
      <c r="K16" s="3"/>
      <c r="L16" s="29"/>
      <c r="M16" s="29"/>
    </row>
    <row r="17" spans="1:13">
      <c r="A17" s="18" t="s">
        <v>16</v>
      </c>
      <c r="D17" s="27">
        <f>SUM(D9:D16)</f>
        <v>50378433.880000003</v>
      </c>
      <c r="E17" s="28"/>
      <c r="F17" s="27">
        <f>SUM(F9:F16)</f>
        <v>52111643.109999999</v>
      </c>
      <c r="G17" s="22">
        <f t="shared" si="0"/>
        <v>1</v>
      </c>
      <c r="H17" s="8"/>
      <c r="J17" s="8"/>
      <c r="K17" s="62"/>
    </row>
    <row r="18" spans="1:13">
      <c r="A18" s="18"/>
      <c r="D18" s="26" t="s">
        <v>6</v>
      </c>
      <c r="E18" s="26" t="s">
        <v>6</v>
      </c>
      <c r="F18" s="26" t="s">
        <v>6</v>
      </c>
      <c r="G18" s="25" t="s">
        <v>6</v>
      </c>
      <c r="K18" s="48"/>
    </row>
    <row r="19" spans="1:13">
      <c r="A19" s="18" t="s">
        <v>17</v>
      </c>
      <c r="D19" s="26" t="s">
        <v>6</v>
      </c>
      <c r="E19" s="26" t="s">
        <v>6</v>
      </c>
      <c r="F19" s="26" t="s">
        <v>6</v>
      </c>
      <c r="G19" s="25" t="s">
        <v>6</v>
      </c>
      <c r="K19" s="48"/>
    </row>
    <row r="20" spans="1:13" customFormat="1" ht="15" hidden="1">
      <c r="A20" s="29"/>
      <c r="B20" s="3" t="s">
        <v>18</v>
      </c>
      <c r="C20" s="3"/>
      <c r="D20" s="36">
        <v>0</v>
      </c>
      <c r="E20" s="32"/>
      <c r="F20" s="36">
        <v>0</v>
      </c>
      <c r="G20" s="30" t="str">
        <f t="shared" ref="G20:G27" si="1">IF(SUM(D20:F20)=0,"",1)</f>
        <v/>
      </c>
      <c r="H20" s="3"/>
      <c r="I20" s="3"/>
      <c r="J20" s="3"/>
      <c r="K20" s="3"/>
      <c r="L20" s="29"/>
      <c r="M20" s="29"/>
    </row>
    <row r="21" spans="1:13" customFormat="1" ht="15" hidden="1">
      <c r="A21" s="29"/>
      <c r="B21" s="3" t="s">
        <v>19</v>
      </c>
      <c r="C21" s="3"/>
      <c r="D21" s="36">
        <v>0</v>
      </c>
      <c r="E21" s="32"/>
      <c r="F21" s="36">
        <v>0</v>
      </c>
      <c r="G21" s="30" t="str">
        <f t="shared" si="1"/>
        <v/>
      </c>
      <c r="H21" s="3"/>
      <c r="I21" s="3"/>
      <c r="J21" s="3"/>
      <c r="K21" s="3"/>
      <c r="L21" s="29"/>
      <c r="M21" s="29"/>
    </row>
    <row r="22" spans="1:13" customFormat="1" ht="15" hidden="1">
      <c r="A22" s="29"/>
      <c r="B22" s="3" t="s">
        <v>20</v>
      </c>
      <c r="C22" s="3"/>
      <c r="D22" s="36">
        <v>0</v>
      </c>
      <c r="E22" s="32"/>
      <c r="F22" s="36">
        <v>0</v>
      </c>
      <c r="G22" s="30" t="str">
        <f t="shared" si="1"/>
        <v/>
      </c>
      <c r="H22" s="3"/>
      <c r="I22" s="3"/>
      <c r="J22" s="3"/>
      <c r="K22" s="3"/>
      <c r="L22" s="29"/>
      <c r="M22" s="29"/>
    </row>
    <row r="23" spans="1:13" customFormat="1" ht="15" hidden="1">
      <c r="A23" s="29"/>
      <c r="B23" s="3" t="s">
        <v>21</v>
      </c>
      <c r="C23" s="3"/>
      <c r="D23" s="36">
        <v>0</v>
      </c>
      <c r="E23" s="32"/>
      <c r="F23" s="36">
        <v>0</v>
      </c>
      <c r="G23" s="30" t="str">
        <f t="shared" si="1"/>
        <v/>
      </c>
      <c r="H23" s="3"/>
      <c r="I23" s="3"/>
      <c r="J23" s="3"/>
      <c r="K23" s="3"/>
      <c r="L23" s="29"/>
      <c r="M23" s="29"/>
    </row>
    <row r="24" spans="1:13">
      <c r="A24" s="61" t="s">
        <v>22</v>
      </c>
      <c r="B24" s="3" t="s">
        <v>23</v>
      </c>
      <c r="D24" s="46">
        <v>9842393.3090000004</v>
      </c>
      <c r="E24" s="44"/>
      <c r="F24" s="46">
        <v>10121484.039999995</v>
      </c>
      <c r="G24" s="22">
        <f t="shared" si="1"/>
        <v>1</v>
      </c>
      <c r="H24" s="15"/>
      <c r="K24" s="48"/>
    </row>
    <row r="25" spans="1:13" s="50" customFormat="1" ht="15" hidden="1">
      <c r="A25" s="60" t="s">
        <v>24</v>
      </c>
      <c r="B25" s="35" t="s">
        <v>25</v>
      </c>
      <c r="C25" s="35"/>
      <c r="D25" s="36">
        <v>0</v>
      </c>
      <c r="E25" s="32"/>
      <c r="F25" s="36">
        <v>0</v>
      </c>
      <c r="G25" s="30" t="str">
        <f t="shared" si="1"/>
        <v/>
      </c>
      <c r="H25" s="35"/>
      <c r="I25" s="3"/>
      <c r="J25" s="35"/>
      <c r="K25" s="35"/>
      <c r="L25" s="35"/>
      <c r="M25" s="35"/>
    </row>
    <row r="26" spans="1:13" customFormat="1" ht="15" hidden="1">
      <c r="A26" s="29"/>
      <c r="B26" s="3" t="s">
        <v>26</v>
      </c>
      <c r="C26" s="3"/>
      <c r="D26" s="31">
        <v>0</v>
      </c>
      <c r="E26" s="32"/>
      <c r="F26" s="31">
        <v>0</v>
      </c>
      <c r="G26" s="30" t="str">
        <f t="shared" si="1"/>
        <v/>
      </c>
      <c r="H26" s="3"/>
      <c r="I26" s="3"/>
      <c r="J26" s="3"/>
      <c r="K26" s="3"/>
      <c r="L26" s="29"/>
      <c r="M26" s="29"/>
    </row>
    <row r="27" spans="1:13">
      <c r="A27" s="18" t="s">
        <v>27</v>
      </c>
      <c r="D27" s="27">
        <f>SUM(D20:D26)</f>
        <v>9842393.3090000004</v>
      </c>
      <c r="E27" s="28"/>
      <c r="F27" s="27">
        <f>SUM(F20:F26)</f>
        <v>10121484.039999995</v>
      </c>
      <c r="G27" s="22">
        <f t="shared" si="1"/>
        <v>1</v>
      </c>
      <c r="K27" s="48"/>
    </row>
    <row r="28" spans="1:13" s="50" customFormat="1" ht="15">
      <c r="A28" s="53"/>
      <c r="B28" s="35"/>
      <c r="C28" s="35"/>
      <c r="D28" s="59" t="s">
        <v>6</v>
      </c>
      <c r="E28" s="52"/>
      <c r="F28" s="59" t="s">
        <v>6</v>
      </c>
      <c r="G28" s="58" t="s">
        <v>6</v>
      </c>
      <c r="H28" s="35"/>
      <c r="I28" s="3"/>
      <c r="J28" s="35"/>
      <c r="K28" s="35"/>
      <c r="L28" s="35"/>
      <c r="M28" s="35"/>
    </row>
    <row r="29" spans="1:13">
      <c r="A29" s="18"/>
      <c r="D29" s="26" t="s">
        <v>6</v>
      </c>
      <c r="E29" s="28"/>
      <c r="F29" s="26" t="s">
        <v>6</v>
      </c>
      <c r="G29" s="25" t="s">
        <v>6</v>
      </c>
      <c r="K29" s="48"/>
    </row>
    <row r="30" spans="1:13" ht="19.5" thickBot="1">
      <c r="A30" s="18" t="s">
        <v>28</v>
      </c>
      <c r="D30" s="23">
        <f>SUM(D27,D17)</f>
        <v>60220827.189000003</v>
      </c>
      <c r="E30" s="28"/>
      <c r="F30" s="23">
        <f>SUM(F27,F17)</f>
        <v>62233127.149999991</v>
      </c>
      <c r="G30" s="22">
        <f>IF(SUM(D30:F30)=0,"",1)</f>
        <v>1</v>
      </c>
      <c r="K30" s="48"/>
    </row>
    <row r="31" spans="1:13" s="50" customFormat="1" ht="15.75" thickTop="1">
      <c r="A31" s="35"/>
      <c r="B31" s="35" t="s">
        <v>29</v>
      </c>
      <c r="C31" s="35"/>
      <c r="D31" s="59" t="s">
        <v>6</v>
      </c>
      <c r="E31" s="59" t="s">
        <v>6</v>
      </c>
      <c r="F31" s="59" t="s">
        <v>6</v>
      </c>
      <c r="G31" s="58" t="s">
        <v>6</v>
      </c>
      <c r="H31" s="35"/>
      <c r="I31" s="3"/>
      <c r="J31" s="35"/>
      <c r="K31" s="35"/>
      <c r="L31" s="35"/>
      <c r="M31" s="35"/>
    </row>
    <row r="32" spans="1:13">
      <c r="A32" s="18"/>
      <c r="D32" s="26" t="s">
        <v>6</v>
      </c>
      <c r="E32" s="26" t="s">
        <v>6</v>
      </c>
      <c r="F32" s="26" t="s">
        <v>6</v>
      </c>
      <c r="G32" s="25" t="s">
        <v>6</v>
      </c>
      <c r="K32" s="48"/>
    </row>
    <row r="33" spans="1:13" s="50" customFormat="1" ht="15">
      <c r="A33" s="53" t="s">
        <v>30</v>
      </c>
      <c r="B33" s="35"/>
      <c r="C33" s="35"/>
      <c r="D33" s="59" t="s">
        <v>6</v>
      </c>
      <c r="E33" s="59" t="s">
        <v>6</v>
      </c>
      <c r="F33" s="59" t="s">
        <v>6</v>
      </c>
      <c r="G33" s="58" t="s">
        <v>6</v>
      </c>
      <c r="H33" s="35"/>
      <c r="I33" s="3"/>
      <c r="J33" s="35"/>
      <c r="K33" s="35"/>
      <c r="L33" s="35"/>
      <c r="M33" s="35"/>
    </row>
    <row r="34" spans="1:13" customFormat="1" ht="15" hidden="1">
      <c r="A34" s="29"/>
      <c r="B34" s="3" t="s">
        <v>31</v>
      </c>
      <c r="C34" s="3"/>
      <c r="D34" s="36">
        <v>0</v>
      </c>
      <c r="E34" s="36"/>
      <c r="F34" s="36">
        <v>0</v>
      </c>
      <c r="G34" s="30" t="str">
        <f t="shared" ref="G34:G43" si="2">IF(SUM(D34:F34)=0,"",1)</f>
        <v/>
      </c>
      <c r="H34" s="3"/>
      <c r="I34" s="3"/>
      <c r="J34" s="3"/>
      <c r="K34" s="3"/>
      <c r="L34" s="29"/>
      <c r="M34" s="29"/>
    </row>
    <row r="35" spans="1:13" s="57" customFormat="1" ht="15" hidden="1">
      <c r="A35" s="3"/>
      <c r="B35" s="3" t="s">
        <v>32</v>
      </c>
      <c r="C35" s="3"/>
      <c r="D35" s="36">
        <v>0</v>
      </c>
      <c r="E35" s="36"/>
      <c r="F35" s="36">
        <v>0</v>
      </c>
      <c r="G35" s="30" t="str">
        <f t="shared" si="2"/>
        <v/>
      </c>
      <c r="H35" s="3"/>
      <c r="I35" s="3"/>
      <c r="J35" s="3"/>
      <c r="K35" s="3"/>
      <c r="L35" s="3"/>
      <c r="M35" s="3"/>
    </row>
    <row r="36" spans="1:13" customFormat="1" ht="15" hidden="1">
      <c r="A36" s="29"/>
      <c r="B36" s="3" t="s">
        <v>33</v>
      </c>
      <c r="C36" s="3"/>
      <c r="D36" s="36">
        <v>0</v>
      </c>
      <c r="E36" s="32"/>
      <c r="F36" s="36">
        <v>0</v>
      </c>
      <c r="G36" s="30" t="str">
        <f t="shared" si="2"/>
        <v/>
      </c>
      <c r="H36" s="3"/>
      <c r="I36" s="3"/>
      <c r="J36" s="3"/>
      <c r="K36" s="3"/>
      <c r="L36" s="29"/>
      <c r="M36" s="29"/>
    </row>
    <row r="37" spans="1:13" customFormat="1" ht="15" hidden="1">
      <c r="A37" s="29"/>
      <c r="B37" s="3" t="s">
        <v>34</v>
      </c>
      <c r="C37" s="3"/>
      <c r="D37" s="36">
        <v>0</v>
      </c>
      <c r="E37" s="32"/>
      <c r="F37" s="36">
        <v>0</v>
      </c>
      <c r="G37" s="30" t="str">
        <f t="shared" si="2"/>
        <v/>
      </c>
      <c r="H37" s="3"/>
      <c r="I37" s="3"/>
      <c r="J37" s="3"/>
      <c r="K37" s="3"/>
      <c r="L37" s="29"/>
      <c r="M37" s="29"/>
    </row>
    <row r="38" spans="1:13" s="54" customFormat="1" ht="15">
      <c r="A38" s="55"/>
      <c r="B38" s="35" t="s">
        <v>35</v>
      </c>
      <c r="C38" s="35"/>
      <c r="D38" s="56">
        <v>0</v>
      </c>
      <c r="E38" s="52"/>
      <c r="F38" s="36">
        <v>7079.4</v>
      </c>
      <c r="G38" s="30">
        <f t="shared" si="2"/>
        <v>1</v>
      </c>
      <c r="H38" s="35"/>
      <c r="I38" s="3"/>
      <c r="J38" s="35"/>
      <c r="K38" s="35"/>
      <c r="L38" s="55"/>
      <c r="M38" s="55"/>
    </row>
    <row r="39" spans="1:13" customFormat="1" ht="15" hidden="1">
      <c r="A39" s="29"/>
      <c r="B39" s="3" t="s">
        <v>36</v>
      </c>
      <c r="C39" s="3"/>
      <c r="D39" s="36">
        <v>0</v>
      </c>
      <c r="E39" s="32"/>
      <c r="F39" s="36">
        <v>0</v>
      </c>
      <c r="G39" s="30" t="str">
        <f t="shared" si="2"/>
        <v/>
      </c>
      <c r="H39" s="3"/>
      <c r="I39" s="3"/>
      <c r="J39" s="3"/>
      <c r="K39" s="3"/>
      <c r="L39" s="29"/>
      <c r="M39" s="29"/>
    </row>
    <row r="40" spans="1:13" customFormat="1" ht="15" hidden="1">
      <c r="A40" s="29"/>
      <c r="B40" s="3" t="s">
        <v>37</v>
      </c>
      <c r="C40" s="3"/>
      <c r="D40" s="36">
        <v>0</v>
      </c>
      <c r="E40" s="32"/>
      <c r="F40" s="36">
        <v>0</v>
      </c>
      <c r="G40" s="30" t="str">
        <f t="shared" si="2"/>
        <v/>
      </c>
      <c r="H40" s="3"/>
      <c r="I40" s="3"/>
      <c r="J40" s="3"/>
      <c r="K40" s="3"/>
      <c r="L40" s="29"/>
      <c r="M40" s="29"/>
    </row>
    <row r="41" spans="1:13" customFormat="1" ht="15" hidden="1">
      <c r="A41" s="29"/>
      <c r="B41" s="3" t="s">
        <v>38</v>
      </c>
      <c r="C41" s="3"/>
      <c r="D41" s="36">
        <v>0</v>
      </c>
      <c r="E41" s="32"/>
      <c r="F41" s="36">
        <v>0</v>
      </c>
      <c r="G41" s="30" t="str">
        <f t="shared" si="2"/>
        <v/>
      </c>
      <c r="H41" s="3"/>
      <c r="I41" s="3"/>
      <c r="J41" s="3"/>
      <c r="K41" s="3"/>
      <c r="L41" s="29"/>
      <c r="M41" s="29"/>
    </row>
    <row r="42" spans="1:13" customFormat="1" ht="15" hidden="1">
      <c r="A42" s="29"/>
      <c r="B42" s="3" t="s">
        <v>39</v>
      </c>
      <c r="C42" s="3"/>
      <c r="D42" s="36">
        <v>0</v>
      </c>
      <c r="E42" s="32"/>
      <c r="F42" s="36">
        <v>0</v>
      </c>
      <c r="G42" s="30" t="str">
        <f t="shared" si="2"/>
        <v/>
      </c>
      <c r="H42" s="3"/>
      <c r="I42" s="3"/>
      <c r="J42" s="3"/>
      <c r="K42" s="3"/>
      <c r="L42" s="29"/>
      <c r="M42" s="29"/>
    </row>
    <row r="43" spans="1:13" s="50" customFormat="1" ht="15">
      <c r="A43" s="53" t="s">
        <v>40</v>
      </c>
      <c r="B43" s="35"/>
      <c r="C43" s="35"/>
      <c r="D43" s="51">
        <f>SUM(D34:D42)</f>
        <v>0</v>
      </c>
      <c r="E43" s="52"/>
      <c r="F43" s="51">
        <f>SUM(F34:F42)</f>
        <v>7079.4</v>
      </c>
      <c r="G43" s="30">
        <f t="shared" si="2"/>
        <v>1</v>
      </c>
      <c r="H43" s="35"/>
      <c r="I43" s="3"/>
      <c r="J43" s="35"/>
      <c r="K43" s="35"/>
      <c r="L43" s="35"/>
      <c r="M43" s="35"/>
    </row>
    <row r="44" spans="1:13">
      <c r="A44" s="18"/>
      <c r="D44" s="26" t="s">
        <v>6</v>
      </c>
      <c r="E44" s="26" t="s">
        <v>6</v>
      </c>
      <c r="F44" s="26" t="s">
        <v>6</v>
      </c>
      <c r="G44" s="25" t="s">
        <v>6</v>
      </c>
      <c r="K44" s="48"/>
    </row>
    <row r="45" spans="1:13" s="9" customFormat="1">
      <c r="A45" s="39" t="s">
        <v>41</v>
      </c>
      <c r="B45" s="37"/>
      <c r="C45" s="37"/>
      <c r="D45" s="26" t="s">
        <v>6</v>
      </c>
      <c r="E45" s="26" t="s">
        <v>6</v>
      </c>
      <c r="F45" s="26" t="s">
        <v>6</v>
      </c>
      <c r="G45" s="25" t="s">
        <v>6</v>
      </c>
      <c r="H45" s="2"/>
      <c r="I45" s="3"/>
      <c r="J45" s="2"/>
      <c r="K45" s="48"/>
      <c r="L45" s="37"/>
      <c r="M45" s="37"/>
    </row>
    <row r="46" spans="1:13" s="9" customFormat="1">
      <c r="A46" s="37"/>
      <c r="B46" s="35" t="s">
        <v>42</v>
      </c>
      <c r="C46" s="2"/>
      <c r="D46" s="47">
        <v>5931892.5899999999</v>
      </c>
      <c r="E46" s="49"/>
      <c r="F46" s="17">
        <v>3918971.71</v>
      </c>
      <c r="G46" s="22">
        <f t="shared" ref="G46:G53" si="3">IF(SUM(D46:F46)=0,"",1)</f>
        <v>1</v>
      </c>
      <c r="H46" s="15"/>
      <c r="I46" s="3"/>
      <c r="J46" s="2"/>
      <c r="K46" s="48"/>
      <c r="L46" s="37"/>
      <c r="M46" s="37"/>
    </row>
    <row r="47" spans="1:13" customFormat="1" ht="15" hidden="1">
      <c r="A47" s="29"/>
      <c r="B47" s="35" t="s">
        <v>43</v>
      </c>
      <c r="C47" s="3"/>
      <c r="D47" s="36"/>
      <c r="E47" s="32"/>
      <c r="F47" s="3"/>
      <c r="G47" s="30" t="str">
        <f t="shared" si="3"/>
        <v/>
      </c>
      <c r="H47" s="3"/>
      <c r="I47" s="3"/>
      <c r="J47" s="3"/>
      <c r="K47" s="3"/>
      <c r="L47" s="29"/>
      <c r="M47" s="29"/>
    </row>
    <row r="48" spans="1:13" customFormat="1" ht="15" hidden="1">
      <c r="A48" s="29"/>
      <c r="B48" s="35" t="s">
        <v>44</v>
      </c>
      <c r="C48" s="3"/>
      <c r="D48" s="36">
        <v>0</v>
      </c>
      <c r="E48" s="32"/>
      <c r="F48" s="36">
        <v>0</v>
      </c>
      <c r="G48" s="30" t="str">
        <f t="shared" si="3"/>
        <v/>
      </c>
      <c r="H48" s="3"/>
      <c r="I48" s="3"/>
      <c r="J48" s="3"/>
      <c r="K48" s="3"/>
      <c r="L48" s="29"/>
      <c r="M48" s="29"/>
    </row>
    <row r="49" spans="1:13" customFormat="1" ht="15" hidden="1">
      <c r="A49" s="29"/>
      <c r="B49" s="35" t="s">
        <v>45</v>
      </c>
      <c r="C49" s="3"/>
      <c r="D49" s="36">
        <v>0</v>
      </c>
      <c r="E49" s="32"/>
      <c r="F49" s="36">
        <v>0</v>
      </c>
      <c r="G49" s="30" t="str">
        <f t="shared" si="3"/>
        <v/>
      </c>
      <c r="H49" s="3"/>
      <c r="I49" s="3"/>
      <c r="J49" s="3"/>
      <c r="K49" s="3"/>
      <c r="L49" s="29"/>
      <c r="M49" s="29"/>
    </row>
    <row r="50" spans="1:13" s="40" customFormat="1">
      <c r="A50" s="41"/>
      <c r="B50" s="35" t="s">
        <v>46</v>
      </c>
      <c r="C50" s="5"/>
      <c r="D50" s="47">
        <v>440145</v>
      </c>
      <c r="E50" s="44"/>
      <c r="F50" s="46">
        <v>58428.5</v>
      </c>
      <c r="G50" s="22">
        <f t="shared" si="3"/>
        <v>1</v>
      </c>
      <c r="H50" s="34"/>
      <c r="I50" s="3"/>
      <c r="J50" s="5"/>
      <c r="K50" s="42"/>
      <c r="L50" s="41"/>
      <c r="M50" s="41"/>
    </row>
    <row r="51" spans="1:13" customFormat="1" ht="15" hidden="1">
      <c r="A51" s="29"/>
      <c r="B51" s="3" t="s">
        <v>47</v>
      </c>
      <c r="C51" s="3"/>
      <c r="D51" s="36">
        <v>0</v>
      </c>
      <c r="E51" s="32"/>
      <c r="F51" s="36">
        <v>0</v>
      </c>
      <c r="G51" s="30" t="str">
        <f t="shared" si="3"/>
        <v/>
      </c>
      <c r="H51" s="3"/>
      <c r="I51" s="3"/>
      <c r="J51" s="3"/>
      <c r="K51" s="3"/>
      <c r="L51" s="29"/>
      <c r="M51" s="29"/>
    </row>
    <row r="52" spans="1:13" s="40" customFormat="1">
      <c r="A52" s="45" t="s">
        <v>48</v>
      </c>
      <c r="B52" s="41"/>
      <c r="C52" s="41"/>
      <c r="D52" s="43">
        <f>SUM(D46:D51)</f>
        <v>6372037.5899999999</v>
      </c>
      <c r="E52" s="44"/>
      <c r="F52" s="43">
        <f>SUM(F46:F51)</f>
        <v>3977400.21</v>
      </c>
      <c r="G52" s="22">
        <f t="shared" si="3"/>
        <v>1</v>
      </c>
      <c r="H52" s="34"/>
      <c r="I52" s="3"/>
      <c r="J52" s="5"/>
      <c r="K52" s="42"/>
      <c r="L52" s="41"/>
      <c r="M52" s="41"/>
    </row>
    <row r="53" spans="1:13">
      <c r="A53" s="18" t="s">
        <v>49</v>
      </c>
      <c r="D53" s="27">
        <f>+D43+D52</f>
        <v>6372037.5899999999</v>
      </c>
      <c r="E53" s="27">
        <f>+E43+E52</f>
        <v>0</v>
      </c>
      <c r="F53" s="27">
        <f>+F43+F52</f>
        <v>3984479.61</v>
      </c>
      <c r="G53" s="22">
        <f t="shared" si="3"/>
        <v>1</v>
      </c>
      <c r="H53" s="15"/>
    </row>
    <row r="54" spans="1:13">
      <c r="A54" s="18"/>
      <c r="D54" s="26" t="s">
        <v>6</v>
      </c>
      <c r="E54" s="26" t="s">
        <v>6</v>
      </c>
      <c r="F54" s="26" t="s">
        <v>6</v>
      </c>
      <c r="G54" s="25" t="s">
        <v>6</v>
      </c>
    </row>
    <row r="55" spans="1:13">
      <c r="A55" s="18" t="s">
        <v>50</v>
      </c>
      <c r="D55" s="26" t="s">
        <v>6</v>
      </c>
      <c r="E55" s="26" t="s">
        <v>6</v>
      </c>
      <c r="F55" s="26" t="s">
        <v>6</v>
      </c>
      <c r="G55" s="25" t="s">
        <v>6</v>
      </c>
    </row>
    <row r="56" spans="1:13" s="9" customFormat="1">
      <c r="A56" s="39"/>
      <c r="B56" s="35" t="s">
        <v>51</v>
      </c>
      <c r="C56" s="2"/>
      <c r="D56" s="38">
        <v>16325280</v>
      </c>
      <c r="E56" s="28"/>
      <c r="F56" s="38">
        <v>16325280</v>
      </c>
      <c r="G56" s="22">
        <f t="shared" ref="G56:G61" si="4">IF(SUM(D56:F56)=0,"",1)</f>
        <v>1</v>
      </c>
      <c r="H56" s="14"/>
      <c r="I56" s="3"/>
      <c r="J56" s="2"/>
      <c r="K56" s="2"/>
      <c r="L56" s="37"/>
      <c r="M56" s="37"/>
    </row>
    <row r="57" spans="1:13" customFormat="1" ht="15" hidden="1">
      <c r="A57" s="29"/>
      <c r="B57" s="35" t="s">
        <v>52</v>
      </c>
      <c r="C57" s="3"/>
      <c r="D57" s="36">
        <v>0</v>
      </c>
      <c r="E57" s="32"/>
      <c r="F57" s="36">
        <v>0</v>
      </c>
      <c r="G57" s="30" t="str">
        <f t="shared" si="4"/>
        <v/>
      </c>
      <c r="H57" s="3"/>
      <c r="I57" s="3"/>
      <c r="J57" s="3"/>
      <c r="K57" s="3"/>
      <c r="L57" s="29"/>
      <c r="M57" s="29"/>
    </row>
    <row r="58" spans="1:13">
      <c r="B58" s="35" t="s">
        <v>53</v>
      </c>
      <c r="D58" s="34">
        <v>3580831.0166666619</v>
      </c>
      <c r="E58" s="33"/>
      <c r="F58" s="34">
        <v>4224768.370000001</v>
      </c>
      <c r="G58" s="22">
        <f t="shared" si="4"/>
        <v>1</v>
      </c>
      <c r="H58" s="14"/>
    </row>
    <row r="59" spans="1:13">
      <c r="B59" s="35" t="s">
        <v>54</v>
      </c>
      <c r="D59" s="34">
        <v>33942678.582333326</v>
      </c>
      <c r="E59" s="33"/>
      <c r="F59" s="15">
        <v>37698599.169999987</v>
      </c>
      <c r="G59" s="22">
        <f t="shared" si="4"/>
        <v>1</v>
      </c>
      <c r="H59" s="14"/>
    </row>
    <row r="60" spans="1:13" customFormat="1" ht="15" hidden="1">
      <c r="A60" s="29"/>
      <c r="B60" s="3" t="s">
        <v>55</v>
      </c>
      <c r="C60" s="3"/>
      <c r="D60" s="31"/>
      <c r="E60" s="32"/>
      <c r="F60" s="31"/>
      <c r="G60" s="30" t="str">
        <f t="shared" si="4"/>
        <v/>
      </c>
      <c r="H60" s="3"/>
      <c r="I60" s="3"/>
      <c r="J60" s="3"/>
      <c r="K60" s="3"/>
      <c r="L60" s="29"/>
      <c r="M60" s="29"/>
    </row>
    <row r="61" spans="1:13">
      <c r="A61" s="18" t="s">
        <v>56</v>
      </c>
      <c r="D61" s="27">
        <f>SUM(D55:D60)</f>
        <v>53848789.598999992</v>
      </c>
      <c r="E61" s="28"/>
      <c r="F61" s="27">
        <f>SUM(F55:F60)</f>
        <v>58248647.539999992</v>
      </c>
      <c r="G61" s="22">
        <f t="shared" si="4"/>
        <v>1</v>
      </c>
    </row>
    <row r="62" spans="1:13">
      <c r="A62" s="18"/>
      <c r="D62" s="26"/>
      <c r="E62" s="26"/>
      <c r="F62" s="26"/>
      <c r="G62" s="25" t="s">
        <v>6</v>
      </c>
    </row>
    <row r="63" spans="1:13" ht="19.5" thickBot="1">
      <c r="A63" s="18" t="s">
        <v>57</v>
      </c>
      <c r="D63" s="24">
        <f>+D53+D61</f>
        <v>60220827.188999996</v>
      </c>
      <c r="E63" s="21"/>
      <c r="F63" s="23">
        <f>+F53+F61</f>
        <v>62233127.149999991</v>
      </c>
      <c r="G63" s="22">
        <f>IF(SUM(D63:F63)=0,"",1)</f>
        <v>1</v>
      </c>
    </row>
    <row r="64" spans="1:13" ht="19.5" thickTop="1">
      <c r="A64" s="18"/>
      <c r="B64" s="15"/>
      <c r="D64" s="20"/>
      <c r="E64" s="21"/>
      <c r="F64" s="20"/>
    </row>
    <row r="65" spans="1:13">
      <c r="A65" s="18"/>
      <c r="D65" s="20"/>
      <c r="E65" s="21"/>
      <c r="F65" s="20"/>
      <c r="M65" s="1"/>
    </row>
    <row r="66" spans="1:13">
      <c r="A66" s="78" t="s">
        <v>58</v>
      </c>
      <c r="B66" s="78"/>
      <c r="C66" s="78"/>
      <c r="D66" s="78"/>
      <c r="E66" s="78"/>
      <c r="F66" s="78"/>
    </row>
    <row r="67" spans="1:13">
      <c r="B67" s="19"/>
      <c r="C67" s="18"/>
      <c r="F67" s="15"/>
    </row>
    <row r="68" spans="1:13">
      <c r="B68" s="17"/>
      <c r="D68" s="16"/>
      <c r="E68" s="16"/>
      <c r="F68" s="16"/>
    </row>
    <row r="69" spans="1:13">
      <c r="B69" s="15"/>
      <c r="D69" s="14"/>
      <c r="E69" s="14"/>
      <c r="F69" s="14"/>
    </row>
    <row r="70" spans="1:13">
      <c r="A70" s="73" t="s">
        <v>59</v>
      </c>
      <c r="B70" s="73"/>
      <c r="C70" s="13"/>
      <c r="D70" s="74" t="s">
        <v>59</v>
      </c>
      <c r="E70" s="74"/>
      <c r="F70" s="74"/>
      <c r="G70" s="12"/>
      <c r="H70" s="11"/>
    </row>
    <row r="71" spans="1:13">
      <c r="A71" s="73" t="s">
        <v>60</v>
      </c>
      <c r="B71" s="73"/>
      <c r="D71" s="74" t="s">
        <v>61</v>
      </c>
      <c r="E71" s="74"/>
      <c r="F71" s="74"/>
    </row>
    <row r="72" spans="1:13">
      <c r="A72" s="5" t="s">
        <v>62</v>
      </c>
      <c r="C72" s="1"/>
      <c r="D72" s="75" t="s">
        <v>63</v>
      </c>
      <c r="E72" s="75"/>
      <c r="F72" s="75"/>
    </row>
    <row r="73" spans="1:13">
      <c r="A73" s="10"/>
      <c r="B73" s="9"/>
      <c r="C73" s="9"/>
      <c r="D73" s="8"/>
    </row>
    <row r="75" spans="1:13">
      <c r="A75" s="7" t="s">
        <v>59</v>
      </c>
    </row>
    <row r="76" spans="1:13">
      <c r="A76" s="6" t="s">
        <v>64</v>
      </c>
    </row>
    <row r="77" spans="1:13">
      <c r="A77" s="5" t="s">
        <v>65</v>
      </c>
    </row>
  </sheetData>
  <sheetProtection formatCells="0" formatColumns="0" formatRows="0" autoFilter="0"/>
  <autoFilter ref="A8:G63" xr:uid="{00000000-0009-0000-0000-000001000000}">
    <filterColumn colId="6">
      <customFilters>
        <customFilter operator="notEqual" val=" "/>
      </customFilters>
    </filterColumn>
  </autoFilter>
  <mergeCells count="10">
    <mergeCell ref="A71:B71"/>
    <mergeCell ref="D71:F71"/>
    <mergeCell ref="D72:F72"/>
    <mergeCell ref="A1:F1"/>
    <mergeCell ref="A2:F2"/>
    <mergeCell ref="A3:F3"/>
    <mergeCell ref="A4:F4"/>
    <mergeCell ref="A66:F66"/>
    <mergeCell ref="A70:B70"/>
    <mergeCell ref="D70:F70"/>
  </mergeCells>
  <printOptions horizontalCentered="1"/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Mayra Martinez</dc:creator>
  <cp:keywords/>
  <dc:description/>
  <cp:lastModifiedBy/>
  <cp:revision/>
  <dcterms:created xsi:type="dcterms:W3CDTF">2024-02-01T21:20:14Z</dcterms:created>
  <dcterms:modified xsi:type="dcterms:W3CDTF">2024-07-22T19:10:45Z</dcterms:modified>
  <cp:category/>
  <cp:contentStatus/>
</cp:coreProperties>
</file>