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ra Martínez\Documents\Transparencia\"/>
    </mc:Choice>
  </mc:AlternateContent>
  <xr:revisionPtr revIDLastSave="0" documentId="13_ncr:1_{E6F98DB0-0546-458B-9B43-8E7F7113CE35}" xr6:coauthVersionLast="47" xr6:coauthVersionMax="47" xr10:uidLastSave="{00000000-0000-0000-0000-000000000000}"/>
  <bookViews>
    <workbookView xWindow="-120" yWindow="-120" windowWidth="20730" windowHeight="11040" xr2:uid="{D8CB27B6-A575-40F6-A715-BD3511CD8052}"/>
  </bookViews>
  <sheets>
    <sheet name="Ejecución del mes.Luìs  " sheetId="5" r:id="rId1"/>
  </sheets>
  <externalReferences>
    <externalReference r:id="rId2"/>
    <externalReference r:id="rId3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5" l="1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D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H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O15" i="5"/>
  <c r="N15" i="5"/>
  <c r="M15" i="5"/>
  <c r="L15" i="5"/>
  <c r="K15" i="5"/>
  <c r="J15" i="5"/>
  <c r="I15" i="5"/>
  <c r="H15" i="5"/>
  <c r="G15" i="5"/>
  <c r="F15" i="5"/>
  <c r="E15" i="5"/>
  <c r="D15" i="5"/>
  <c r="P14" i="5"/>
  <c r="P13" i="5"/>
  <c r="P12" i="5"/>
  <c r="P11" i="5"/>
  <c r="P10" i="5"/>
  <c r="O9" i="5"/>
  <c r="O73" i="5" s="1"/>
  <c r="O84" i="5" s="1"/>
  <c r="N9" i="5"/>
  <c r="N73" i="5" s="1"/>
  <c r="N84" i="5" s="1"/>
  <c r="M9" i="5"/>
  <c r="M73" i="5" s="1"/>
  <c r="M84" i="5" s="1"/>
  <c r="L108" i="5" s="1"/>
  <c r="L9" i="5"/>
  <c r="L73" i="5" s="1"/>
  <c r="L84" i="5" s="1"/>
  <c r="K9" i="5"/>
  <c r="K73" i="5" s="1"/>
  <c r="K84" i="5" s="1"/>
  <c r="J9" i="5"/>
  <c r="J73" i="5" s="1"/>
  <c r="J84" i="5" s="1"/>
  <c r="I9" i="5"/>
  <c r="I73" i="5" s="1"/>
  <c r="I84" i="5" s="1"/>
  <c r="H108" i="5" s="1"/>
  <c r="H9" i="5"/>
  <c r="H73" i="5" s="1"/>
  <c r="H84" i="5" s="1"/>
  <c r="G9" i="5"/>
  <c r="F9" i="5"/>
  <c r="E9" i="5"/>
  <c r="D9" i="5"/>
  <c r="AC8" i="5"/>
  <c r="W8" i="5"/>
  <c r="X8" i="5" s="1"/>
  <c r="Y8" i="5" s="1"/>
  <c r="Z8" i="5" s="1"/>
  <c r="AA8" i="5" s="1"/>
  <c r="V8" i="5"/>
  <c r="D73" i="5" l="1"/>
  <c r="D84" i="5" s="1"/>
  <c r="E73" i="5"/>
  <c r="E84" i="5" s="1"/>
  <c r="F73" i="5"/>
  <c r="F84" i="5" s="1"/>
  <c r="E108" i="5" s="1"/>
  <c r="P25" i="5"/>
  <c r="P73" i="5" s="1"/>
  <c r="P84" i="5" s="1"/>
  <c r="P108" i="5" s="1"/>
  <c r="G73" i="5"/>
  <c r="G84" i="5" s="1"/>
  <c r="F108" i="5" s="1"/>
  <c r="P15" i="5"/>
  <c r="D108" i="5"/>
  <c r="P9" i="5"/>
  <c r="O108" i="5"/>
  <c r="M108" i="5"/>
  <c r="J108" i="5"/>
  <c r="N108" i="5"/>
  <c r="I108" i="5"/>
  <c r="G108" i="5"/>
  <c r="K108" i="5"/>
  <c r="AB7" i="5"/>
  <c r="AC7" i="5" s="1"/>
</calcChain>
</file>

<file path=xl/sharedStrings.xml><?xml version="1.0" encoding="utf-8"?>
<sst xmlns="http://schemas.openxmlformats.org/spreadsheetml/2006/main" count="146" uniqueCount="124">
  <si>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</si>
  <si>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</si>
  <si>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</si>
  <si>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</si>
  <si>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</si>
  <si>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</si>
  <si>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</si>
  <si>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</si>
  <si>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</si>
  <si>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</si>
  <si>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</si>
  <si>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</si>
  <si>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</si>
  <si>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</si>
  <si>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</si>
  <si>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</si>
  <si>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</si>
  <si>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</si>
  <si>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</si>
  <si>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</si>
  <si>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</si>
  <si>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</si>
  <si>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</si>
  <si>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</si>
  <si>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</si>
  <si>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</si>
  <si>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</si>
  <si>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</si>
  <si>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</si>
  <si>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</si>
  <si>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</si>
  <si>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</si>
  <si>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</si>
  <si>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</si>
  <si>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</si>
  <si>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</si>
  <si>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</si>
  <si>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</si>
  <si>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</si>
  <si>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</si>
  <si>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</si>
  <si>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</si>
  <si>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</si>
  <si>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</si>
  <si>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</si>
  <si>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</si>
  <si>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</si>
  <si>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</si>
  <si>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</si>
  <si>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</si>
  <si>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</si>
  <si>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</si>
  <si>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</si>
  <si>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</si>
  <si>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</si>
  <si>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</si>
  <si>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</si>
  <si>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</si>
  <si>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</si>
  <si>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</si>
  <si>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</si>
  <si>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</si>
  <si>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</si>
  <si>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</si>
  <si>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</si>
  <si>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</si>
  <si>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</si>
  <si>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</si>
  <si>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</si>
  <si>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</si>
  <si>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</si>
  <si>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</si>
  <si>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</si>
  <si>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</si>
  <si>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</si>
  <si>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</si>
  <si>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</si>
  <si>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</si>
  <si>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</si>
  <si>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</si>
  <si>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</si>
  <si>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</si>
  <si>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</si>
  <si>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</si>
  <si>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</si>
  <si>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</si>
  <si>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</si>
  <si>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</si>
  <si>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</si>
  <si>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</si>
  <si>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</si>
  <si>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</si>
  <si>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</si>
  <si>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</si>
  <si>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</si>
  <si>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</si>
  <si>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</si>
  <si>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</si>
  <si>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</si>
  <si>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</si>
  <si>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</si>
  <si>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</si>
  <si>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</si>
  <si>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</si>
  <si>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</si>
  <si>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</si>
  <si>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</si>
  <si>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</si>
  <si>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</si>
  <si>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</si>
  <si>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</si>
  <si>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</si>
  <si>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</si>
  <si>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</si>
  <si>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</si>
  <si>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</si>
  <si>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</si>
  <si>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</si>
  <si>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</si>
  <si>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</si>
  <si>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</si>
  <si>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</si>
  <si>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Año 2023</t>
  </si>
  <si>
    <t>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</si>
</sst>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a%20Tortosa\Dropbox\PC%20(2)\Documents\Transparencia\2023.Plantilla%20Ejecuci&#243;n%20Presupuestaria%20para%20TRANSPARENCIA%20y%20CUADRO%20ESTADISTICO%202023.%20Febrero.xlsx" TargetMode="External"/><Relationship Id="rId1" Type="http://schemas.openxmlformats.org/officeDocument/2006/relationships/externalLinkPath" Target="/Users/Silvia%20Tortosa/Dropbox/PC%20(2)/Documents/Transparencia/2023.Plantilla%20Ejecuci&#243;n%20Presupuestaria%20para%20TRANSPARENCIA%20y%20CUADRO%20ESTADISTICO%202023.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D"/>
      <sheetName val="1.Balance General"/>
      <sheetName val="Plantilla Ejecución mes"/>
      <sheetName val="1.Balance.Luís"/>
      <sheetName val="Ejecución del mes.Luìs "/>
      <sheetName val="Ejecución 2023"/>
      <sheetName val="Presentación"/>
      <sheetName val="Flujos Mensuales"/>
      <sheetName val="Ingresos"/>
      <sheetName val="Saldos"/>
    </sheetNames>
    <sheetDataSet>
      <sheetData sheetId="0"/>
      <sheetData sheetId="1"/>
      <sheetData sheetId="2">
        <row r="73">
          <cell r="P73">
            <v>20036828.16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110" zoomScaleNormal="110" zoomScaleSheetLayoutView="90" workbookViewId="0">
      <pane xSplit="3" ySplit="9" topLeftCell="D67" activePane="bottomRight" state="frozen"/>
      <selection pane="topRight" activeCell="C1" sqref="C1"/>
      <selection pane="bottomLeft" activeCell="A10" sqref="A10"/>
      <selection pane="bottomRight" activeCell="D9" sqref="D9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2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R1" s="3" t="s">
        <v>1</v>
      </c>
    </row>
    <row r="2" spans="1:29" ht="18.75" x14ac:dyDescent="0.25">
      <c r="B2" s="77" t="s">
        <v>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R2" s="4" t="s">
        <v>3</v>
      </c>
    </row>
    <row r="3" spans="1:29" ht="18.75" x14ac:dyDescent="0.25">
      <c r="B3" s="77" t="s">
        <v>122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5"/>
      <c r="J4" s="76" t="s">
        <v>15</v>
      </c>
      <c r="K4" s="6" t="s">
        <v>123</v>
      </c>
      <c r="L4" s="5"/>
      <c r="M4" s="5"/>
      <c r="N4" s="5"/>
      <c r="O4" s="5"/>
      <c r="P4" s="5"/>
      <c r="R4" s="4" t="s">
        <v>6</v>
      </c>
    </row>
    <row r="5" spans="1:29" x14ac:dyDescent="0.25">
      <c r="B5" s="78" t="s">
        <v>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16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2976762.89</v>
      </c>
      <c r="E9" s="23">
        <f t="shared" ref="E9:P9" si="1">SUM(E10:E14)</f>
        <v>2976762.89</v>
      </c>
      <c r="F9" s="23">
        <f t="shared" si="1"/>
        <v>2976762.89</v>
      </c>
      <c r="G9" s="23">
        <f t="shared" si="1"/>
        <v>3901753.69</v>
      </c>
      <c r="H9" s="23">
        <f t="shared" si="1"/>
        <v>0</v>
      </c>
      <c r="I9" s="23">
        <f t="shared" si="1"/>
        <v>0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75">
        <f t="shared" si="1"/>
        <v>12832042.360000001</v>
      </c>
      <c r="T9" s="24"/>
    </row>
    <row r="10" spans="1:29" s="12" customFormat="1" x14ac:dyDescent="0.25">
      <c r="A10" s="19">
        <v>2</v>
      </c>
      <c r="B10" s="25" t="s">
        <v>27</v>
      </c>
      <c r="D10" s="29">
        <v>2539662.64</v>
      </c>
      <c r="E10" s="39">
        <v>2539662.64</v>
      </c>
      <c r="F10" s="39">
        <v>2539662.64</v>
      </c>
      <c r="G10" s="39">
        <v>2539662.64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26">
        <f t="shared" ref="P10:P13" si="2">SUM(D10:O10)</f>
        <v>10158650.560000001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v>986018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26">
        <f t="shared" si="2"/>
        <v>1181018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0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0</v>
      </c>
    </row>
    <row r="14" spans="1:29" s="12" customFormat="1" ht="30" x14ac:dyDescent="0.25">
      <c r="A14" s="19">
        <v>2</v>
      </c>
      <c r="B14" s="25" t="s">
        <v>31</v>
      </c>
      <c r="D14" s="29">
        <v>372100.25</v>
      </c>
      <c r="E14" s="74">
        <v>372100.25</v>
      </c>
      <c r="F14" s="74">
        <v>372100.25</v>
      </c>
      <c r="G14" s="74">
        <v>376073.05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26">
        <f>SUM(D14:O14)</f>
        <v>1492373.8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291682.57</v>
      </c>
      <c r="E15" s="28">
        <f t="shared" ref="E15:P15" si="3">SUM(E16:E24)</f>
        <v>601294.86</v>
      </c>
      <c r="F15" s="28">
        <f t="shared" si="3"/>
        <v>3569379.5599999996</v>
      </c>
      <c r="G15" s="28">
        <f t="shared" si="3"/>
        <v>1085940.58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5548297.5700000003</v>
      </c>
    </row>
    <row r="16" spans="1:29" s="12" customFormat="1" x14ac:dyDescent="0.25">
      <c r="A16" s="19">
        <v>2</v>
      </c>
      <c r="B16" s="25" t="s">
        <v>33</v>
      </c>
      <c r="D16" s="29">
        <v>68784.899999999994</v>
      </c>
      <c r="E16" s="39">
        <v>209235.63</v>
      </c>
      <c r="F16" s="39">
        <v>223996.18</v>
      </c>
      <c r="G16" s="39">
        <v>148052.21000000002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26">
        <f t="shared" ref="P16:P24" si="4">SUM(D16:O16)</f>
        <v>650068.92000000004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130267.94</v>
      </c>
      <c r="F18" s="39">
        <v>92951.039999999994</v>
      </c>
      <c r="G18" s="39">
        <v>217866.48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26">
        <f t="shared" si="4"/>
        <v>441085.45999999996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0</v>
      </c>
      <c r="G20" s="39">
        <v>64500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26">
        <f t="shared" si="4"/>
        <v>64500</v>
      </c>
    </row>
    <row r="21" spans="1:16" s="12" customFormat="1" x14ac:dyDescent="0.25">
      <c r="A21" s="19">
        <v>2</v>
      </c>
      <c r="B21" s="25" t="s">
        <v>38</v>
      </c>
      <c r="D21" s="29">
        <v>222897.67</v>
      </c>
      <c r="E21" s="39">
        <v>222579.89</v>
      </c>
      <c r="F21" s="39">
        <v>222579.89</v>
      </c>
      <c r="G21" s="39">
        <v>222579.89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26">
        <f t="shared" si="4"/>
        <v>890637.34000000008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0</v>
      </c>
      <c r="F22" s="39">
        <v>178645.32</v>
      </c>
      <c r="G22" s="39">
        <v>-116348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26">
        <f t="shared" si="4"/>
        <v>62297.320000000007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2637702</v>
      </c>
      <c r="G23" s="39">
        <v>549290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26">
        <f t="shared" si="4"/>
        <v>3186992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39211.4</v>
      </c>
      <c r="F24" s="39">
        <v>213505.13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26">
        <f t="shared" si="4"/>
        <v>252716.53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0</v>
      </c>
      <c r="F25" s="28">
        <f>SUM(F26:F34)</f>
        <v>94311.5</v>
      </c>
      <c r="G25" s="28">
        <f t="shared" ref="G25:P25" si="6">SUM(G26:G34)</f>
        <v>341555.11000000004</v>
      </c>
      <c r="H25" s="28">
        <f t="shared" si="6"/>
        <v>0</v>
      </c>
      <c r="I25" s="28">
        <f t="shared" si="6"/>
        <v>0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6">
        <f t="shared" si="6"/>
        <v>435866.61000000004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0</v>
      </c>
      <c r="G26" s="39">
        <v>16476.8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26">
        <f t="shared" ref="P26:P72" si="7">SUM(D26:O26)</f>
        <v>16476.8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26">
        <f t="shared" si="7"/>
        <v>0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0</v>
      </c>
      <c r="G28" s="39">
        <v>58504.4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26">
        <f t="shared" si="7"/>
        <v>58504.4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26">
        <f t="shared" si="7"/>
        <v>0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26">
        <f t="shared" si="7"/>
        <v>0</v>
      </c>
    </row>
    <row r="33" spans="1:16" s="12" customFormat="1" ht="45" x14ac:dyDescent="0.25">
      <c r="A33" s="19">
        <v>2</v>
      </c>
      <c r="B33" s="25" t="s">
        <v>50</v>
      </c>
      <c r="D33" s="29"/>
      <c r="E33" s="30"/>
      <c r="F33" s="30"/>
      <c r="G33" s="30"/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0</v>
      </c>
      <c r="F34" s="39">
        <v>94311.5</v>
      </c>
      <c r="G34" s="39">
        <v>266573.91000000003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26">
        <f t="shared" si="7"/>
        <v>360885.41000000003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>
        <f>+D44+D45+D46+D47+D48+D49+D50</f>
        <v>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159421</v>
      </c>
      <c r="E51" s="35">
        <f t="shared" ref="E51:P51" si="10">SUM(E52:E65)</f>
        <v>0</v>
      </c>
      <c r="F51" s="35">
        <f t="shared" si="10"/>
        <v>6390450</v>
      </c>
      <c r="G51" s="35">
        <f t="shared" si="10"/>
        <v>0</v>
      </c>
      <c r="H51" s="35">
        <f t="shared" si="10"/>
        <v>0</v>
      </c>
      <c r="I51" s="35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35">
        <f t="shared" si="10"/>
        <v>0</v>
      </c>
      <c r="O51" s="35">
        <f t="shared" si="10"/>
        <v>0</v>
      </c>
      <c r="P51" s="43">
        <f t="shared" si="10"/>
        <v>6549871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159421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37">
        <f t="shared" si="7"/>
        <v>159421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/>
      <c r="E54" s="39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6390450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6390450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26">
        <f t="shared" si="7"/>
        <v>0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35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R66" s="36"/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3427866.46</v>
      </c>
      <c r="E73" s="46">
        <f t="shared" ref="E73:O73" si="14">+E9+E15+E25+E35+E51+E61+E66+E69</f>
        <v>3578057.75</v>
      </c>
      <c r="F73" s="46">
        <f t="shared" si="14"/>
        <v>13030903.949999999</v>
      </c>
      <c r="G73" s="46">
        <f t="shared" si="14"/>
        <v>5329249.38</v>
      </c>
      <c r="H73" s="46">
        <f t="shared" si="14"/>
        <v>0</v>
      </c>
      <c r="I73" s="46">
        <f t="shared" si="14"/>
        <v>0</v>
      </c>
      <c r="J73" s="46">
        <f t="shared" si="14"/>
        <v>0</v>
      </c>
      <c r="K73" s="46">
        <f t="shared" si="14"/>
        <v>0</v>
      </c>
      <c r="L73" s="46">
        <f t="shared" si="14"/>
        <v>0</v>
      </c>
      <c r="M73" s="46">
        <f t="shared" si="14"/>
        <v>0</v>
      </c>
      <c r="N73" s="46">
        <f t="shared" si="14"/>
        <v>0</v>
      </c>
      <c r="O73" s="46">
        <f t="shared" si="14"/>
        <v>0</v>
      </c>
      <c r="P73" s="46">
        <f>+P9+P15+P25+P35+P51+P61+P66+P69</f>
        <v>25366077.539999999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30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51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30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I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I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I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I80" s="54"/>
      <c r="J80" s="54"/>
      <c r="K80" s="55"/>
      <c r="L80" s="54"/>
      <c r="M80" s="54"/>
      <c r="N80" s="54"/>
      <c r="O80" s="54"/>
      <c r="P80" s="54"/>
    </row>
    <row r="81" spans="1:16" ht="30" x14ac:dyDescent="0.25">
      <c r="A81" s="19"/>
      <c r="B81" s="52" t="s">
        <v>98</v>
      </c>
      <c r="D81" s="53"/>
      <c r="E81" s="54"/>
      <c r="F81" s="54"/>
      <c r="G81" s="54"/>
      <c r="H81" s="54"/>
      <c r="I81" s="54"/>
      <c r="J81" s="54"/>
      <c r="K81" s="55"/>
      <c r="L81" s="54"/>
      <c r="M81" s="54"/>
      <c r="N81" s="54"/>
      <c r="O81" s="54"/>
      <c r="P81" s="54"/>
    </row>
    <row r="82" spans="1:16" ht="30" x14ac:dyDescent="0.25">
      <c r="A82" s="19"/>
      <c r="B82" s="57" t="s">
        <v>99</v>
      </c>
      <c r="D82" s="58"/>
      <c r="E82" s="54"/>
      <c r="F82" s="54"/>
      <c r="G82" s="54"/>
      <c r="H82" s="54"/>
      <c r="I82" s="54"/>
      <c r="J82" s="54"/>
      <c r="K82" s="55"/>
      <c r="L82" s="54"/>
      <c r="M82" s="54"/>
      <c r="N82" s="54"/>
      <c r="O82" s="54"/>
      <c r="P82" s="54"/>
    </row>
    <row r="83" spans="1:16" ht="30" x14ac:dyDescent="0.25">
      <c r="A83" s="19"/>
      <c r="B83" s="52" t="s">
        <v>100</v>
      </c>
      <c r="D83" s="53"/>
      <c r="E83" s="54"/>
      <c r="F83" s="54"/>
      <c r="G83" s="54"/>
      <c r="H83" s="54"/>
      <c r="I83" s="54"/>
      <c r="J83" s="54"/>
      <c r="K83" s="55"/>
      <c r="L83" s="54"/>
      <c r="M83" s="54"/>
      <c r="N83" s="54"/>
      <c r="O83" s="54"/>
      <c r="P83" s="54"/>
    </row>
    <row r="84" spans="1:16" x14ac:dyDescent="0.25">
      <c r="A84" s="19"/>
      <c r="B84" s="59" t="s">
        <v>101</v>
      </c>
      <c r="C84" s="60"/>
      <c r="D84" s="61">
        <f>+D73</f>
        <v>3427866.46</v>
      </c>
      <c r="E84" s="61">
        <f>+E73</f>
        <v>3578057.75</v>
      </c>
      <c r="F84" s="61">
        <f>+F73</f>
        <v>13030903.949999999</v>
      </c>
      <c r="G84" s="61">
        <f t="shared" ref="G84:P84" si="15">+G73</f>
        <v>5329249.38</v>
      </c>
      <c r="H84" s="61">
        <f t="shared" si="15"/>
        <v>0</v>
      </c>
      <c r="I84" s="61">
        <f>+I73</f>
        <v>0</v>
      </c>
      <c r="J84" s="61">
        <f t="shared" si="15"/>
        <v>0</v>
      </c>
      <c r="K84" s="61">
        <f>+K73</f>
        <v>0</v>
      </c>
      <c r="L84" s="61">
        <f t="shared" si="15"/>
        <v>0</v>
      </c>
      <c r="M84" s="61">
        <f t="shared" si="15"/>
        <v>0</v>
      </c>
      <c r="N84" s="61">
        <f t="shared" si="15"/>
        <v>0</v>
      </c>
      <c r="O84" s="61">
        <f t="shared" si="15"/>
        <v>0</v>
      </c>
      <c r="P84" s="61">
        <f t="shared" si="15"/>
        <v>25366077.539999999</v>
      </c>
    </row>
    <row r="85" spans="1:16" x14ac:dyDescent="0.25">
      <c r="A85" s="19"/>
      <c r="K85" s="62"/>
    </row>
    <row r="86" spans="1:16" ht="31.5" x14ac:dyDescent="0.25">
      <c r="B86" s="63" t="s">
        <v>102</v>
      </c>
      <c r="C86" s="64"/>
      <c r="D86" s="65"/>
      <c r="E86" s="65"/>
      <c r="F86" s="64"/>
      <c r="G86" s="64"/>
      <c r="H86" s="64"/>
      <c r="I86" s="64"/>
      <c r="J86" s="64"/>
      <c r="K86" s="66"/>
      <c r="L86" s="64"/>
      <c r="M86" s="64"/>
      <c r="N86" s="64"/>
      <c r="O86" s="64"/>
      <c r="P86" s="64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7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2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1</v>
      </c>
      <c r="G108" s="70">
        <f t="shared" si="16"/>
        <v>2</v>
      </c>
      <c r="H108" s="70">
        <f t="shared" si="16"/>
        <v>2</v>
      </c>
      <c r="I108" s="70">
        <f t="shared" si="16"/>
        <v>2</v>
      </c>
      <c r="J108" s="70">
        <f t="shared" si="16"/>
        <v>2</v>
      </c>
      <c r="K108" s="70">
        <f t="shared" si="16"/>
        <v>2</v>
      </c>
      <c r="L108" s="70">
        <f t="shared" si="16"/>
        <v>2</v>
      </c>
      <c r="M108" s="70">
        <f t="shared" si="16"/>
        <v>2</v>
      </c>
      <c r="N108" s="70">
        <f t="shared" si="16"/>
        <v>2</v>
      </c>
      <c r="O108" s="70">
        <f>IF(N84&gt;=1,2,1)</f>
        <v>1</v>
      </c>
      <c r="P108" s="71">
        <f>'[2]Plantilla Ejecución mes'!P73-'Ejecución del mes.Luìs  '!P84</f>
        <v>-5329249.379999999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dcterms:created xsi:type="dcterms:W3CDTF">2023-01-10T02:04:46Z</dcterms:created>
  <dcterms:modified xsi:type="dcterms:W3CDTF">2023-05-11T16:48:55Z</dcterms:modified>
</cp:coreProperties>
</file>