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76A794E0-A6D5-4489-A88B-92F3BDF0E861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H15" i="5"/>
  <c r="H9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D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G15" i="5"/>
  <c r="F15" i="5"/>
  <c r="E15" i="5"/>
  <c r="D15" i="5"/>
  <c r="P14" i="5"/>
  <c r="P13" i="5"/>
  <c r="P12" i="5"/>
  <c r="P11" i="5"/>
  <c r="P10" i="5"/>
  <c r="O9" i="5"/>
  <c r="O73" i="5" s="1"/>
  <c r="O84" i="5" s="1"/>
  <c r="N9" i="5"/>
  <c r="N73" i="5" s="1"/>
  <c r="N84" i="5" s="1"/>
  <c r="M9" i="5"/>
  <c r="M73" i="5" s="1"/>
  <c r="M84" i="5" s="1"/>
  <c r="L108" i="5" s="1"/>
  <c r="L9" i="5"/>
  <c r="L73" i="5" s="1"/>
  <c r="L84" i="5" s="1"/>
  <c r="K9" i="5"/>
  <c r="K73" i="5" s="1"/>
  <c r="K84" i="5" s="1"/>
  <c r="J9" i="5"/>
  <c r="I9" i="5"/>
  <c r="H73" i="5"/>
  <c r="H84" i="5" s="1"/>
  <c r="G9" i="5"/>
  <c r="F9" i="5"/>
  <c r="E9" i="5"/>
  <c r="D9" i="5"/>
  <c r="AC8" i="5"/>
  <c r="W8" i="5"/>
  <c r="X8" i="5" s="1"/>
  <c r="Y8" i="5" s="1"/>
  <c r="Z8" i="5" s="1"/>
  <c r="AA8" i="5" s="1"/>
  <c r="V8" i="5"/>
  <c r="J73" i="5" l="1"/>
  <c r="J84" i="5" s="1"/>
  <c r="I73" i="5"/>
  <c r="I84" i="5" s="1"/>
  <c r="H108" i="5" s="1"/>
  <c r="D73" i="5"/>
  <c r="D84" i="5" s="1"/>
  <c r="E73" i="5"/>
  <c r="E84" i="5" s="1"/>
  <c r="F73" i="5"/>
  <c r="F84" i="5" s="1"/>
  <c r="E108" i="5" s="1"/>
  <c r="P25" i="5"/>
  <c r="G73" i="5"/>
  <c r="G84" i="5" s="1"/>
  <c r="F108" i="5" s="1"/>
  <c r="P15" i="5"/>
  <c r="D108" i="5"/>
  <c r="P9" i="5"/>
  <c r="O108" i="5"/>
  <c r="M108" i="5"/>
  <c r="J108" i="5"/>
  <c r="N108" i="5"/>
  <c r="G108" i="5"/>
  <c r="K108" i="5"/>
  <c r="AB7" i="5"/>
  <c r="AC7" i="5" s="1"/>
  <c r="I108" i="5" l="1"/>
  <c r="P73" i="5"/>
  <c r="P84" i="5" s="1"/>
</calcChain>
</file>

<file path=xl/sharedStrings.xml><?xml version="1.0" encoding="utf-8"?>
<sst xmlns="http://schemas.openxmlformats.org/spreadsheetml/2006/main" count="147" uniqueCount="125">
  <si>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</si>
  <si>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</si>
  <si>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</si>
  <si>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</si>
  <si>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</si>
  <si>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</si>
  <si>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</si>
  <si>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</si>
  <si>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</si>
  <si>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</si>
  <si>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</si>
  <si>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</si>
  <si>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</si>
  <si>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</si>
  <si>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</si>
  <si>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</si>
  <si>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</si>
  <si>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</si>
  <si>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</si>
  <si>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</si>
  <si>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</si>
  <si>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</si>
  <si>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</si>
  <si>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</si>
  <si>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</si>
  <si>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</si>
  <si>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</si>
  <si>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</si>
  <si>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</si>
  <si>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</si>
  <si>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</si>
  <si>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</si>
  <si>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</si>
  <si>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</si>
  <si>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</si>
  <si>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</si>
  <si>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</si>
  <si>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</si>
  <si>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</si>
  <si>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</si>
  <si>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</si>
  <si>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</si>
  <si>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</si>
  <si>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</si>
  <si>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</si>
  <si>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</si>
  <si>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</si>
  <si>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</si>
  <si>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</si>
  <si>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</si>
  <si>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</si>
  <si>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</si>
  <si>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</si>
  <si>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</si>
  <si>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</si>
  <si>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</si>
  <si>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</si>
  <si>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</si>
  <si>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</si>
  <si>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</si>
  <si>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</si>
  <si>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</si>
  <si>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</si>
  <si>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</si>
  <si>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</si>
  <si>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</si>
  <si>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</si>
  <si>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</si>
  <si>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</si>
  <si>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</si>
  <si>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</si>
  <si>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</si>
  <si>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</si>
  <si>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</si>
  <si>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</si>
  <si>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</si>
  <si>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</si>
  <si>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</si>
  <si>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</si>
  <si>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</si>
  <si>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</si>
  <si>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</si>
  <si>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</si>
  <si>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</si>
  <si>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</si>
  <si>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</si>
  <si>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</si>
  <si>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</si>
  <si>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</si>
  <si>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</si>
  <si>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</si>
  <si>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</si>
  <si>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</si>
  <si>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</si>
  <si>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</si>
  <si>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</si>
  <si>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</si>
  <si>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</si>
  <si>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</si>
  <si>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</si>
  <si>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</si>
  <si>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</si>
  <si>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</si>
  <si>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</si>
  <si>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</si>
  <si>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</si>
  <si>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</si>
  <si>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</si>
  <si>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</si>
  <si>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</si>
  <si>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</si>
  <si>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</si>
  <si>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</si>
  <si>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</si>
  <si>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</si>
  <si>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</si>
  <si>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</si>
  <si>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</si>
  <si>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</si>
  <si>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</si>
  <si>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</si>
  <si>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</si>
  <si>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2023</t>
  </si>
  <si>
    <t>del  año  2023</t>
  </si>
  <si>
    <t xml:space="preserve">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</si>
</sst>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110" zoomScaleNormal="110" zoomScaleSheetLayoutView="90" workbookViewId="0">
      <pane xSplit="3" ySplit="9" topLeftCell="D80" activePane="bottomRight" state="frozen"/>
      <selection pane="topRight" activeCell="C1" sqref="C1"/>
      <selection pane="bottomLeft" activeCell="A10" sqref="A10"/>
      <selection pane="bottomRight" activeCell="G82" sqref="G82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78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3" t="s">
        <v>1</v>
      </c>
    </row>
    <row r="2" spans="1:29" ht="18.75" x14ac:dyDescent="0.25">
      <c r="B2" s="86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4" t="s">
        <v>3</v>
      </c>
    </row>
    <row r="3" spans="1:29" ht="18.75" x14ac:dyDescent="0.25">
      <c r="B3" s="86" t="s">
        <v>122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77"/>
      <c r="J4" s="76" t="s">
        <v>18</v>
      </c>
      <c r="K4" s="6" t="s">
        <v>123</v>
      </c>
      <c r="L4" s="5"/>
      <c r="M4" s="5"/>
      <c r="N4" s="5"/>
      <c r="O4" s="5"/>
      <c r="P4" s="5"/>
      <c r="R4" s="4" t="s">
        <v>6</v>
      </c>
    </row>
    <row r="5" spans="1:29" x14ac:dyDescent="0.25">
      <c r="B5" s="87" t="s">
        <v>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9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80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2976762.89</v>
      </c>
      <c r="E9" s="23">
        <f t="shared" ref="E9:P9" si="1">SUM(E10:E14)</f>
        <v>2976762.89</v>
      </c>
      <c r="F9" s="23">
        <f t="shared" si="1"/>
        <v>2976762.89</v>
      </c>
      <c r="G9" s="23">
        <f t="shared" si="1"/>
        <v>3901753.69</v>
      </c>
      <c r="H9" s="23">
        <f t="shared" si="1"/>
        <v>2980735.69</v>
      </c>
      <c r="I9" s="23">
        <f t="shared" si="1"/>
        <v>2987027.27</v>
      </c>
      <c r="J9" s="23">
        <f t="shared" si="1"/>
        <v>2980735.69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75">
        <f t="shared" si="1"/>
        <v>21780541.009999998</v>
      </c>
      <c r="T9" s="24"/>
    </row>
    <row r="10" spans="1:29" s="12" customFormat="1" x14ac:dyDescent="0.25">
      <c r="A10" s="19">
        <v>2</v>
      </c>
      <c r="B10" s="25" t="s">
        <v>27</v>
      </c>
      <c r="D10" s="29">
        <v>2539662.64</v>
      </c>
      <c r="E10" s="39">
        <v>2539662.64</v>
      </c>
      <c r="F10" s="39">
        <v>2539662.64</v>
      </c>
      <c r="G10" s="39">
        <v>2539662.64</v>
      </c>
      <c r="H10" s="39">
        <v>2539662.64</v>
      </c>
      <c r="I10" s="39">
        <v>2539662.64</v>
      </c>
      <c r="J10" s="39">
        <v>2539662.64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26">
        <f t="shared" ref="P10:P13" si="2">SUM(D10:O10)</f>
        <v>17777638.48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986018</v>
      </c>
      <c r="H11" s="39">
        <v>65000</v>
      </c>
      <c r="I11" s="39">
        <v>65000</v>
      </c>
      <c r="J11" s="39">
        <v>65000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26">
        <f t="shared" si="2"/>
        <v>1376018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6291.58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6291.58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 t="s">
        <v>124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0</v>
      </c>
    </row>
    <row r="14" spans="1:29" s="12" customFormat="1" ht="30" x14ac:dyDescent="0.25">
      <c r="A14" s="19">
        <v>2</v>
      </c>
      <c r="B14" s="25" t="s">
        <v>31</v>
      </c>
      <c r="D14" s="29">
        <v>372100.25</v>
      </c>
      <c r="E14" s="74">
        <v>372100.25</v>
      </c>
      <c r="F14" s="74">
        <v>372100.25</v>
      </c>
      <c r="G14" s="74">
        <v>376073.05</v>
      </c>
      <c r="H14" s="74">
        <v>376073.05</v>
      </c>
      <c r="I14" s="74">
        <v>376073.05</v>
      </c>
      <c r="J14" s="74">
        <v>376073.05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26">
        <f>SUM(D14:O14)</f>
        <v>2620592.9499999997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291682.57</v>
      </c>
      <c r="E15" s="28">
        <f t="shared" ref="E15:P15" si="3">SUM(E16:E24)</f>
        <v>601294.86</v>
      </c>
      <c r="F15" s="28">
        <f t="shared" si="3"/>
        <v>3569379.5599999996</v>
      </c>
      <c r="G15" s="28">
        <f t="shared" si="3"/>
        <v>1085940.58</v>
      </c>
      <c r="H15" s="28">
        <f t="shared" si="3"/>
        <v>886227.38</v>
      </c>
      <c r="I15" s="28">
        <f t="shared" si="3"/>
        <v>2814419.73</v>
      </c>
      <c r="J15" s="28">
        <v>613201.41999999993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9862146.1000000015</v>
      </c>
    </row>
    <row r="16" spans="1:29" s="12" customFormat="1" x14ac:dyDescent="0.25">
      <c r="A16" s="19">
        <v>2</v>
      </c>
      <c r="B16" s="25" t="s">
        <v>33</v>
      </c>
      <c r="D16" s="29">
        <v>68784.899999999994</v>
      </c>
      <c r="E16" s="39">
        <v>209235.63</v>
      </c>
      <c r="F16" s="39">
        <v>223996.18</v>
      </c>
      <c r="G16" s="39">
        <v>148052.21000000002</v>
      </c>
      <c r="H16" s="39">
        <v>144124.20000000001</v>
      </c>
      <c r="I16" s="39">
        <v>156149.65000000002</v>
      </c>
      <c r="J16" s="39">
        <v>150233.54999999999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26">
        <f t="shared" ref="P16:P24" si="4">SUM(D16:O16)</f>
        <v>1100576.32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130267.94</v>
      </c>
      <c r="F18" s="39">
        <v>92951.039999999994</v>
      </c>
      <c r="G18" s="39">
        <v>217866.48</v>
      </c>
      <c r="H18" s="39">
        <v>163412.75</v>
      </c>
      <c r="I18" s="39">
        <v>179403.23</v>
      </c>
      <c r="J18" s="39">
        <v>179077.08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26">
        <f t="shared" si="4"/>
        <v>962978.5199999999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0</v>
      </c>
      <c r="G20" s="39">
        <v>64500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64500</v>
      </c>
    </row>
    <row r="21" spans="1:16" s="12" customFormat="1" x14ac:dyDescent="0.25">
      <c r="A21" s="19">
        <v>2</v>
      </c>
      <c r="B21" s="25" t="s">
        <v>38</v>
      </c>
      <c r="D21" s="29">
        <v>222897.67</v>
      </c>
      <c r="E21" s="39">
        <v>222579.89</v>
      </c>
      <c r="F21" s="39">
        <v>222579.89</v>
      </c>
      <c r="G21" s="39">
        <v>222579.89</v>
      </c>
      <c r="H21" s="39">
        <v>246746.05</v>
      </c>
      <c r="I21" s="39">
        <v>447589.97</v>
      </c>
      <c r="J21" s="39">
        <v>262178.78999999998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26">
        <f t="shared" si="4"/>
        <v>1847152.1500000001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0</v>
      </c>
      <c r="F22" s="39">
        <v>178645.32</v>
      </c>
      <c r="G22" s="39">
        <v>-116348</v>
      </c>
      <c r="H22" s="39">
        <v>136795.38</v>
      </c>
      <c r="I22" s="39">
        <v>66198</v>
      </c>
      <c r="J22" s="39">
        <v>21712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26">
        <f t="shared" si="4"/>
        <v>287002.7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2637702</v>
      </c>
      <c r="G23" s="39">
        <v>549290</v>
      </c>
      <c r="H23" s="39">
        <v>0</v>
      </c>
      <c r="I23" s="39">
        <v>1917702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26">
        <f t="shared" si="4"/>
        <v>5104694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39211.4</v>
      </c>
      <c r="F24" s="39">
        <v>213505.13</v>
      </c>
      <c r="G24" s="39">
        <v>0</v>
      </c>
      <c r="H24" s="39">
        <v>195149</v>
      </c>
      <c r="I24" s="39">
        <v>47376.88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26">
        <f t="shared" si="4"/>
        <v>495242.41000000003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0</v>
      </c>
      <c r="F25" s="28">
        <f>SUM(F26:F34)</f>
        <v>94311.5</v>
      </c>
      <c r="G25" s="28">
        <f t="shared" ref="G25:P25" si="6">SUM(G26:G34)</f>
        <v>341555.11000000004</v>
      </c>
      <c r="H25" s="28">
        <f t="shared" si="6"/>
        <v>858943.28</v>
      </c>
      <c r="I25" s="28">
        <f t="shared" si="6"/>
        <v>506000</v>
      </c>
      <c r="J25" s="28">
        <f t="shared" si="6"/>
        <v>-506000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6">
        <f t="shared" si="6"/>
        <v>1294809.8900000001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0</v>
      </c>
      <c r="G26" s="39">
        <v>16476.8</v>
      </c>
      <c r="H26" s="39">
        <v>8004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26">
        <f t="shared" ref="P26:P72" si="7">SUM(D26:O26)</f>
        <v>24480.799999999999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4814.3999999999996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26">
        <f t="shared" si="7"/>
        <v>4814.3999999999996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0</v>
      </c>
      <c r="G28" s="39">
        <v>58504.4</v>
      </c>
      <c r="H28" s="39">
        <v>12921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26">
        <f t="shared" si="7"/>
        <v>71425.399999999994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26">
        <f t="shared" si="7"/>
        <v>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759000</v>
      </c>
      <c r="I32" s="39">
        <v>506000</v>
      </c>
      <c r="J32" s="39">
        <v>-506000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26">
        <f t="shared" si="7"/>
        <v>759000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/>
      <c r="I33" s="49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0</v>
      </c>
      <c r="F34" s="39">
        <v>94311.5</v>
      </c>
      <c r="G34" s="39">
        <v>266573.91000000003</v>
      </c>
      <c r="H34" s="39">
        <v>74203.88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26">
        <f t="shared" si="7"/>
        <v>435089.29000000004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8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49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49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49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49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49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49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49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>
        <f>+D44+D45+D46+D47+D48+D49+D50</f>
        <v>0</v>
      </c>
      <c r="E43" s="30"/>
      <c r="F43" s="30"/>
      <c r="G43" s="30"/>
      <c r="H43" s="30"/>
      <c r="I43" s="49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49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49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49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49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49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49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49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159421</v>
      </c>
      <c r="E51" s="35">
        <f t="shared" ref="E51:P51" si="10">SUM(E52:E65)</f>
        <v>0</v>
      </c>
      <c r="F51" s="35">
        <f t="shared" si="10"/>
        <v>6390450</v>
      </c>
      <c r="G51" s="35">
        <f t="shared" si="10"/>
        <v>0</v>
      </c>
      <c r="H51" s="35">
        <f t="shared" si="10"/>
        <v>0</v>
      </c>
      <c r="I51" s="82">
        <f t="shared" si="10"/>
        <v>0</v>
      </c>
      <c r="J51" s="28">
        <f t="shared" si="10"/>
        <v>85000.12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35">
        <f t="shared" si="10"/>
        <v>0</v>
      </c>
      <c r="O51" s="35">
        <f t="shared" si="10"/>
        <v>0</v>
      </c>
      <c r="P51" s="43">
        <f t="shared" si="10"/>
        <v>6634871.1200000001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159421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85000.12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37">
        <f t="shared" si="7"/>
        <v>244421.12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/>
      <c r="E54" s="39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6390450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6390450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26">
        <f t="shared" si="7"/>
        <v>0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49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49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49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49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49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82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49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49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49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49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49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3427866.46</v>
      </c>
      <c r="E73" s="46">
        <f t="shared" ref="E73:O73" si="14">+E9+E15+E25+E35+E51+E61+E66+E69</f>
        <v>3578057.75</v>
      </c>
      <c r="F73" s="46">
        <f t="shared" si="14"/>
        <v>13030903.949999999</v>
      </c>
      <c r="G73" s="46">
        <f t="shared" si="14"/>
        <v>5329249.38</v>
      </c>
      <c r="H73" s="46">
        <f t="shared" si="14"/>
        <v>4725906.3499999996</v>
      </c>
      <c r="I73" s="46">
        <f t="shared" si="14"/>
        <v>6307447</v>
      </c>
      <c r="J73" s="46">
        <f t="shared" si="14"/>
        <v>3172937.23</v>
      </c>
      <c r="K73" s="46">
        <f t="shared" si="14"/>
        <v>0</v>
      </c>
      <c r="L73" s="46">
        <f t="shared" si="14"/>
        <v>0</v>
      </c>
      <c r="M73" s="46">
        <f t="shared" si="14"/>
        <v>0</v>
      </c>
      <c r="N73" s="46">
        <f t="shared" si="14"/>
        <v>0</v>
      </c>
      <c r="O73" s="46">
        <f t="shared" si="14"/>
        <v>0</v>
      </c>
      <c r="P73" s="46">
        <f>+P9+P15+P25+P35+P51+P61+P66+P69</f>
        <v>39572368.119999997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49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83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49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3427866.46</v>
      </c>
      <c r="E84" s="61">
        <f>+E73</f>
        <v>3578057.75</v>
      </c>
      <c r="F84" s="61">
        <f>+F73</f>
        <v>13030903.949999999</v>
      </c>
      <c r="G84" s="61">
        <f t="shared" ref="G84:P84" si="15">+G73</f>
        <v>5329249.38</v>
      </c>
      <c r="H84" s="61">
        <f t="shared" si="15"/>
        <v>4725906.3499999996</v>
      </c>
      <c r="I84" s="61">
        <f>+I73</f>
        <v>6307447</v>
      </c>
      <c r="J84" s="61">
        <f t="shared" si="15"/>
        <v>3172937.23</v>
      </c>
      <c r="K84" s="61">
        <f>+K73</f>
        <v>0</v>
      </c>
      <c r="L84" s="61">
        <f t="shared" si="15"/>
        <v>0</v>
      </c>
      <c r="M84" s="61">
        <f t="shared" si="15"/>
        <v>0</v>
      </c>
      <c r="N84" s="61">
        <f t="shared" si="15"/>
        <v>0</v>
      </c>
      <c r="O84" s="61">
        <f t="shared" si="15"/>
        <v>0</v>
      </c>
      <c r="P84" s="61">
        <f t="shared" si="15"/>
        <v>39572368.119999997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84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8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1</v>
      </c>
      <c r="G108" s="70">
        <f t="shared" si="16"/>
        <v>1</v>
      </c>
      <c r="H108" s="70">
        <f t="shared" si="16"/>
        <v>1</v>
      </c>
      <c r="I108" s="85">
        <f t="shared" si="16"/>
        <v>1</v>
      </c>
      <c r="J108" s="70">
        <f t="shared" si="16"/>
        <v>2</v>
      </c>
      <c r="K108" s="70">
        <f t="shared" si="16"/>
        <v>2</v>
      </c>
      <c r="L108" s="70">
        <f t="shared" si="16"/>
        <v>2</v>
      </c>
      <c r="M108" s="70">
        <f t="shared" si="16"/>
        <v>2</v>
      </c>
      <c r="N108" s="70">
        <f t="shared" si="16"/>
        <v>2</v>
      </c>
      <c r="O108" s="70">
        <f>IF(N84&gt;=1,2,1)</f>
        <v>1</v>
      </c>
      <c r="P108" s="71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Silvia Tortosa</cp:lastModifiedBy>
  <dcterms:created xsi:type="dcterms:W3CDTF">2023-01-10T02:04:46Z</dcterms:created>
  <dcterms:modified xsi:type="dcterms:W3CDTF">2023-08-10T15:22:56Z</dcterms:modified>
</cp:coreProperties>
</file>