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defaultThemeVersion="124226"/>
  <mc:AlternateContent xmlns:mc="http://schemas.openxmlformats.org/markup-compatibility/2006">
    <mc:Choice Requires="x15">
      <x15ac:absPath xmlns:x15ac="http://schemas.microsoft.com/office/spreadsheetml/2010/11/ac" url="Z:\Dell Compartido\TRANSPARENCIA  2018\"/>
    </mc:Choice>
  </mc:AlternateContent>
  <xr:revisionPtr revIDLastSave="0" documentId="13_ncr:1_{49EE58D0-DEDD-44E2-B087-2AC3EE69C2CF}" xr6:coauthVersionLast="28" xr6:coauthVersionMax="28" xr10:uidLastSave="{00000000-0000-0000-0000-000000000000}"/>
  <bookViews>
    <workbookView xWindow="480" yWindow="315" windowWidth="19875" windowHeight="7725" xr2:uid="{00000000-000D-0000-FFFF-FFFF00000000}"/>
  </bookViews>
  <sheets>
    <sheet name="Hoja1" sheetId="1" r:id="rId1"/>
  </sheets>
  <calcPr calcId="171027"/>
</workbook>
</file>

<file path=xl/calcChain.xml><?xml version="1.0" encoding="utf-8"?>
<calcChain xmlns="http://schemas.openxmlformats.org/spreadsheetml/2006/main">
  <c r="E30" i="1" l="1"/>
  <c r="E29" i="1"/>
  <c r="E31" i="1" s="1"/>
  <c r="D28" i="1"/>
  <c r="D27" i="1"/>
  <c r="D31" i="1" s="1"/>
  <c r="F7" i="1"/>
  <c r="F8" i="1" s="1"/>
  <c r="F9" i="1" s="1"/>
  <c r="F10" i="1" s="1"/>
  <c r="F11" i="1" s="1"/>
  <c r="F12" i="1" s="1"/>
  <c r="F13" i="1" s="1"/>
  <c r="F14" i="1" s="1"/>
  <c r="F15" i="1" s="1"/>
  <c r="F16" i="1" s="1"/>
  <c r="F17" i="1" s="1"/>
  <c r="F18" i="1" s="1"/>
  <c r="F19" i="1" s="1"/>
  <c r="F20" i="1" s="1"/>
  <c r="F21" i="1" s="1"/>
  <c r="F22" i="1" s="1"/>
  <c r="F23" i="1" s="1"/>
  <c r="F24" i="1" s="1"/>
  <c r="F25" i="1" s="1"/>
  <c r="F26" i="1" s="1"/>
  <c r="F31" i="1" s="1"/>
</calcChain>
</file>

<file path=xl/sharedStrings.xml><?xml version="1.0" encoding="utf-8"?>
<sst xmlns="http://schemas.openxmlformats.org/spreadsheetml/2006/main" count="47" uniqueCount="45">
  <si>
    <t>Cta. 240-006802-4</t>
  </si>
  <si>
    <t>Fecha</t>
  </si>
  <si>
    <t>Cheque</t>
  </si>
  <si>
    <t>CONCEPTO</t>
  </si>
  <si>
    <t>DEBITO</t>
  </si>
  <si>
    <t>CREDITO</t>
  </si>
  <si>
    <t>SALDO</t>
  </si>
  <si>
    <t>DEPOSITO</t>
  </si>
  <si>
    <t>No.</t>
  </si>
  <si>
    <t>NULO</t>
  </si>
  <si>
    <t>FEBRERO 2018</t>
  </si>
  <si>
    <t>Balance inicial al 01 de febrero  2018</t>
  </si>
  <si>
    <r>
      <t>ANAFRANC DE LOS SANTOS ARIAS: R</t>
    </r>
    <r>
      <rPr>
        <sz val="9"/>
        <color indexed="64"/>
        <rFont val="Arial"/>
        <family val="2"/>
      </rPr>
      <t>eposición de fondo de caja chica, del comprobante del #7279 al #7317 d/f 20/12/17,al 31/01/18 según relación de gastos y facturas anexas.</t>
    </r>
  </si>
  <si>
    <r>
      <t>COLECTOR DE IMPUESTOS INTERNOS</t>
    </r>
    <r>
      <rPr>
        <sz val="9"/>
        <color indexed="64"/>
        <rFont val="Arial"/>
        <family val="2"/>
      </rPr>
      <t>. Pago retenciones por servicios profesionales,otros servicios a proveedores del estado y otras retenciones, correspondiente al mes de  enero/18.</t>
    </r>
  </si>
  <si>
    <r>
      <t>AGROPECUARIA INTERNACIONAL, SRL.</t>
    </r>
    <r>
      <rPr>
        <sz val="9"/>
        <color indexed="64"/>
        <rFont val="Arial"/>
        <family val="2"/>
      </rPr>
      <t xml:space="preserve"> Pago por la publicidad en la revista “Difusión Agropecuaria Internacional”, Edición 40va., No.04, año 2017, para publicar varios artículos sobre las actividades del Sector Agropecuario donde se destacan los aportes y trabajos realizados por el CONIAF en diferentes proyectos de investigación y realizados por nuestra institución, en las páginas 6, 7, 8 y 9, según factura #46 d/f 08/01/18 </t>
    </r>
  </si>
  <si>
    <r>
      <rPr>
        <b/>
        <sz val="9"/>
        <color indexed="64"/>
        <rFont val="Arial"/>
        <family val="2"/>
      </rPr>
      <t xml:space="preserve">MALDANE CUELLO ESPINOSA, </t>
    </r>
    <r>
      <rPr>
        <sz val="9"/>
        <color indexed="64"/>
        <rFont val="Arial"/>
        <family val="2"/>
      </rPr>
      <t xml:space="preserve">cubrir apoyo logístico (Alquiler, acondicionamiento del local e Imprevisto), para realización del curso sobre “Manejo Técnologico en el Cultivo del Cacao”, el cúal se efectuará del 19 al 22 de febrero del 2018, dirigido a productores y técnicos de la provincia de Pedernales, según solicitud, presupuesto y documentación. Cheque sujeto a liquidación con documentos en original. </t>
    </r>
  </si>
  <si>
    <r>
      <t xml:space="preserve">Sobrante ck 14894 d/f 31/01/18 a favor de MARCOS CESAR JUSTO MAURICIO, </t>
    </r>
    <r>
      <rPr>
        <sz val="9"/>
        <color indexed="64"/>
        <rFont val="Arial"/>
        <family val="2"/>
      </rPr>
      <t>P/cubrir apoyo logístico para preparacion del almuerzo y refrigerios para 100 miembros del Clúster de Pitahaya en el “Curso de Agricultura Organica y Certificación  Orgánica de Fincas”,  a realizarse los dias  01, 02 y 03,04 de febrero del 2018, en Dajabón y Santiago de los Caballeros</t>
    </r>
  </si>
  <si>
    <t>TRANSF. 0004</t>
  </si>
  <si>
    <r>
      <t xml:space="preserve">RD$53,570.00 (US$1,100.00 a una tasa de RD$48.70) a nombre de </t>
    </r>
    <r>
      <rPr>
        <b/>
        <sz val="9"/>
        <color rgb="FFFF0000"/>
        <rFont val="Arial"/>
        <family val="2"/>
      </rPr>
      <t>JOSE MIGUEL GARCIA PEÑA,</t>
    </r>
    <r>
      <rPr>
        <b/>
        <sz val="9"/>
        <color indexed="64"/>
        <rFont val="Arial"/>
        <family val="2"/>
      </rPr>
      <t xml:space="preserve"> 44vo. desembolso para cubrir manutención como aporte de CONIAF en estadía estudios de Doctorado en “Biología” en la Universidad de Puerto Rico, Río Piedra, según contrato 035-2014.</t>
    </r>
  </si>
  <si>
    <t>TRANSF. 0005</t>
  </si>
  <si>
    <r>
      <t xml:space="preserve">RD$63,310.00 (U$1,300.00 a una tasa de RD$48.70) a  favor de </t>
    </r>
    <r>
      <rPr>
        <b/>
        <sz val="9"/>
        <color rgb="FFFF0000"/>
        <rFont val="Arial"/>
        <family val="2"/>
      </rPr>
      <t>PAULA VIRGINIA PEREZ PEREZ.</t>
    </r>
    <r>
      <rPr>
        <b/>
        <sz val="9"/>
        <color indexed="64"/>
        <rFont val="Arial"/>
        <family val="2"/>
      </rPr>
      <t xml:space="preserve"> 45vo. desembolso como aporte del CONIAF para cubrir manutención en el Programa de Doctorado en Empaque, Universidad de Michigan State, EE.UU, según contrato 029-2014.</t>
    </r>
  </si>
  <si>
    <t>TRANSF. 0006</t>
  </si>
  <si>
    <r>
      <t>RD$19,480.00 (US$400.00 a una tasa de RD$48.70) a nombre de</t>
    </r>
    <r>
      <rPr>
        <b/>
        <sz val="9"/>
        <color rgb="FFFF0000"/>
        <rFont val="Arial"/>
        <family val="2"/>
      </rPr>
      <t xml:space="preserve"> JENNY ROSA ELVIRA RODRIGUEZ JIMENEZ</t>
    </r>
    <r>
      <rPr>
        <b/>
        <sz val="9"/>
        <color indexed="64"/>
        <rFont val="Arial"/>
        <family val="2"/>
      </rPr>
      <t>. 45vo. desembolso para cubrir manutención como aporte de CONIAF por estadia en estudios de Doctorado en “Ciencias con Acentuación en Alimentos” en la Universidad Autónoma de Nuevo León, México, según contrato 031-2014.</t>
    </r>
  </si>
  <si>
    <t>TRANSF.</t>
  </si>
  <si>
    <t>Transferencia de la cuenta 3140002230 a la 2400068024</t>
  </si>
  <si>
    <t>14900</t>
  </si>
  <si>
    <r>
      <t>SEGUROS BANRESERVAS, S. A.</t>
    </r>
    <r>
      <rPr>
        <sz val="9"/>
        <color indexed="64"/>
        <rFont val="Arial"/>
        <family val="2"/>
      </rPr>
      <t xml:space="preserve"> Pago póliza 2-2-113-0028421 de seguro de viaje a la estudiante</t>
    </r>
    <r>
      <rPr>
        <b/>
        <sz val="9"/>
        <color indexed="64"/>
        <rFont val="Arial"/>
        <family val="2"/>
      </rPr>
      <t xml:space="preserve"> LAURA GLENYS POLANCO FLORIAN,  </t>
    </r>
    <r>
      <rPr>
        <sz val="9"/>
        <color indexed="64"/>
        <rFont val="Arial"/>
        <family val="2"/>
      </rPr>
      <t xml:space="preserve">por un período de 10 meses, del 08/02/2018 hasta 31/12/2018, como aporte del CONIAF, la cual cursa estudios de Doctorado en “Ciencias en Ecologias de Manejo y Sistemas Tropicales”, en la Universidad Juarez Autónoma de Tabasco, según factura No. 57277 d/f 08/02/2018, contrato No. 034-2014 </t>
    </r>
    <r>
      <rPr>
        <b/>
        <sz val="9"/>
        <color indexed="64"/>
        <rFont val="Arial"/>
        <family val="2"/>
      </rPr>
      <t>(SEGURO DE VIAJE 4to. y último año)</t>
    </r>
    <r>
      <rPr>
        <sz val="9"/>
        <color indexed="64"/>
        <rFont val="Arial"/>
        <family val="2"/>
      </rPr>
      <t xml:space="preserve">
</t>
    </r>
  </si>
  <si>
    <t>14901</t>
  </si>
  <si>
    <r>
      <rPr>
        <b/>
        <sz val="9"/>
        <color indexed="64"/>
        <rFont val="Arial"/>
        <family val="2"/>
      </rPr>
      <t>MAYERLING MARIA INFANTE CORONA</t>
    </r>
    <r>
      <rPr>
        <sz val="9"/>
        <color indexed="64"/>
        <rFont val="Arial"/>
        <family val="2"/>
      </rPr>
      <t xml:space="preserve">,  pago en la realizacion del curso sobre “Manejo Técnologico en el Cultivo del Cacao”, el cúal se efectuará del 19 al 22 de febrero del 2018, dirigido a productores y técnicos en la provincia de Pedernales. Según solicitud, cotización y documentación anexas. Cheque sujeto a liquidación en original. Factura original contra entrega de cheque.
</t>
    </r>
  </si>
  <si>
    <t>Pago cuota seguro médico Francisco Morel Correspondiente al mes de enero 2018.</t>
  </si>
  <si>
    <t>14902</t>
  </si>
  <si>
    <r>
      <t>COLECTOR DE IMPUESTOS INTERNOS</t>
    </r>
    <r>
      <rPr>
        <sz val="9"/>
        <color indexed="64"/>
        <rFont val="Arial"/>
        <family val="2"/>
      </rPr>
      <t>. Pago retencion de ITBIS, correspondiente al mes de enero/18</t>
    </r>
  </si>
  <si>
    <t>14903</t>
  </si>
  <si>
    <t>14904</t>
  </si>
  <si>
    <r>
      <t>EYMI YUDESKY DE JESUS ABREU,</t>
    </r>
    <r>
      <rPr>
        <sz val="9"/>
        <color indexed="64"/>
        <rFont val="Arial"/>
        <family val="2"/>
      </rPr>
      <t xml:space="preserve">cédula </t>
    </r>
    <r>
      <rPr>
        <b/>
        <sz val="9"/>
        <color indexed="64"/>
        <rFont val="Arial"/>
        <family val="2"/>
      </rPr>
      <t>No.026-0125476-2</t>
    </r>
    <r>
      <rPr>
        <sz val="9"/>
        <color indexed="64"/>
        <rFont val="Arial"/>
        <family val="2"/>
      </rPr>
      <t>, Analista del Departamento Capacitación y Difusión de Tecnologías</t>
    </r>
    <r>
      <rPr>
        <b/>
        <sz val="9"/>
        <color indexed="64"/>
        <rFont val="Arial"/>
        <family val="2"/>
      </rPr>
      <t xml:space="preserve">,  </t>
    </r>
    <r>
      <rPr>
        <sz val="9"/>
        <color indexed="64"/>
        <rFont val="Arial"/>
        <family val="2"/>
      </rPr>
      <t>para cubrir apoyo logístico en la coordinación, materiales, prácticas, combustibles y transporte para treinta (30) personas, en el curso</t>
    </r>
    <r>
      <rPr>
        <b/>
        <sz val="9"/>
        <color indexed="64"/>
        <rFont val="Arial"/>
        <family val="2"/>
      </rPr>
      <t xml:space="preserve"> “Desarrollo sostenible para producción de Café”, </t>
    </r>
    <r>
      <rPr>
        <sz val="9"/>
        <color indexed="64"/>
        <rFont val="Arial"/>
        <family val="2"/>
      </rPr>
      <t>a realizarse del 5 al 10 de marzo del 2018, en los Municipios Bohechio, Los Fríos, El Cercado, Mata de Farfan, Mata Yaya y Hondo Valle, San Juan de la Maguana</t>
    </r>
  </si>
  <si>
    <t>14905</t>
  </si>
  <si>
    <r>
      <t xml:space="preserve">EYMI YUDESKY DE JESUS ABREU, </t>
    </r>
    <r>
      <rPr>
        <sz val="9"/>
        <color indexed="64"/>
        <rFont val="Arial"/>
        <family val="2"/>
      </rPr>
      <t>Analista del Departamento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la preparación de alimentos (almuerzo, dsayuno, refrigerios y cena) en el curso</t>
    </r>
    <r>
      <rPr>
        <b/>
        <sz val="9"/>
        <color indexed="64"/>
        <rFont val="Arial"/>
        <family val="2"/>
      </rPr>
      <t xml:space="preserve"> “Desarrollo sostenible para Producción de Café”</t>
    </r>
    <r>
      <rPr>
        <sz val="9"/>
        <color indexed="64"/>
        <rFont val="Arial"/>
        <family val="2"/>
      </rPr>
      <t>, a realizarse en fecha del 5 al 10 de marzo 2018,en los Municipios Bohechio, Los Fríos, El Cercado, Mata de Farfan, Mata Yaya y Hondo Valle, San Juan de la Maguana</t>
    </r>
  </si>
  <si>
    <t>Pago cuota seguro médico Getrudis Rodriguez, Correspondiente al mes de febrero 2018.</t>
  </si>
  <si>
    <t>Intereses ganadas sobre certificados financieros</t>
  </si>
  <si>
    <t>Cargos bancarios</t>
  </si>
  <si>
    <t>Depositos</t>
  </si>
  <si>
    <t>Transferencia de la cta. 3140002230</t>
  </si>
  <si>
    <t>Cheques emitidos</t>
  </si>
  <si>
    <t>Transferencia de estudiantes</t>
  </si>
  <si>
    <t>TOTAL LIBRAMIENTOS RD$1,574,086.32,  FEBRERO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</si>
</sst>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11"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11"/>
      <color theme="1"/>
      <name val="Calibri"/>
      <family val="2"/>
      <scheme val="minor"/>
    </font>
    <font>
      <b/>
      <sz val="11"/>
      <name val="Calibri"/>
      <family val="2"/>
      <scheme val="minor"/>
    </font>
    <font>
      <b/>
      <sz val="9"/>
      <color theme="1"/>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8" fillId="0" borderId="0" applyFont="0" applyFill="0" applyBorder="0" applyAlignment="0" applyProtection="0"/>
  </cellStyleXfs>
  <cellXfs count="66">
    <xf numFmtId="0" fontId="0" fillId="0" borderId="0" xfId="0"/>
    <xf numFmtId="14" fontId="4" fillId="0" borderId="1" xfId="0" applyNumberFormat="1" applyFont="1" applyFill="1" applyBorder="1"/>
    <xf numFmtId="0" fontId="4" fillId="3" borderId="1" xfId="0" applyFont="1" applyFill="1" applyBorder="1"/>
    <xf numFmtId="0" fontId="5" fillId="0" borderId="1" xfId="0" applyFont="1" applyBorder="1" applyAlignment="1">
      <alignment wrapText="1"/>
    </xf>
    <xf numFmtId="0" fontId="5" fillId="3" borderId="1" xfId="0" applyFont="1" applyFill="1" applyBorder="1" applyAlignment="1">
      <alignment horizontal="right"/>
    </xf>
    <xf numFmtId="14" fontId="4" fillId="3" borderId="1" xfId="0" applyNumberFormat="1" applyFont="1" applyFill="1" applyBorder="1"/>
    <xf numFmtId="0" fontId="5" fillId="3" borderId="1" xfId="0" applyFont="1" applyFill="1" applyBorder="1" applyAlignment="1">
      <alignment wrapText="1"/>
    </xf>
    <xf numFmtId="43" fontId="6" fillId="3" borderId="1" xfId="4" applyFont="1" applyFill="1" applyBorder="1" applyAlignment="1">
      <alignment horizontal="center"/>
    </xf>
    <xf numFmtId="43" fontId="3" fillId="3" borderId="1" xfId="4" applyFont="1" applyFill="1" applyBorder="1" applyAlignment="1">
      <alignment horizontal="center"/>
    </xf>
    <xf numFmtId="43" fontId="5" fillId="3" borderId="1" xfId="4" applyFont="1" applyFill="1" applyBorder="1"/>
    <xf numFmtId="43" fontId="9" fillId="0" borderId="0" xfId="4" applyFont="1"/>
    <xf numFmtId="0" fontId="3" fillId="0" borderId="1" xfId="0" applyNumberFormat="1" applyFont="1" applyFill="1" applyBorder="1"/>
    <xf numFmtId="0" fontId="3" fillId="0" borderId="1" xfId="0" applyFont="1" applyFill="1" applyBorder="1" applyAlignment="1"/>
    <xf numFmtId="0" fontId="4" fillId="0" borderId="1" xfId="0" applyFont="1" applyFill="1" applyBorder="1" applyAlignment="1"/>
    <xf numFmtId="4" fontId="6" fillId="0" borderId="1" xfId="0" applyNumberFormat="1" applyFont="1" applyFill="1" applyBorder="1"/>
    <xf numFmtId="43" fontId="6" fillId="0" borderId="1" xfId="4" applyFont="1" applyFill="1" applyBorder="1" applyAlignment="1">
      <alignment horizontal="center"/>
    </xf>
    <xf numFmtId="43" fontId="4" fillId="0" borderId="1" xfId="0" applyNumberFormat="1" applyFont="1" applyFill="1" applyBorder="1"/>
    <xf numFmtId="14" fontId="6" fillId="2" borderId="3" xfId="0" applyNumberFormat="1"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4" fontId="3" fillId="2" borderId="3" xfId="0" applyNumberFormat="1" applyFont="1" applyFill="1" applyBorder="1" applyAlignment="1">
      <alignment horizontal="center"/>
    </xf>
    <xf numFmtId="43" fontId="3" fillId="2" borderId="3" xfId="4" applyFont="1" applyFill="1" applyBorder="1" applyAlignment="1">
      <alignment horizontal="center"/>
    </xf>
    <xf numFmtId="43" fontId="3" fillId="2" borderId="3" xfId="4" applyNumberFormat="1" applyFont="1" applyFill="1" applyBorder="1" applyAlignment="1">
      <alignment horizontal="center"/>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xf>
    <xf numFmtId="4" fontId="3" fillId="2" borderId="2" xfId="0" applyNumberFormat="1" applyFont="1" applyFill="1" applyBorder="1" applyAlignment="1">
      <alignment horizontal="center" vertical="top"/>
    </xf>
    <xf numFmtId="43" fontId="3" fillId="2" borderId="2" xfId="4" applyFont="1" applyFill="1" applyBorder="1" applyAlignment="1">
      <alignment horizontal="center"/>
    </xf>
    <xf numFmtId="43" fontId="6" fillId="2" borderId="2" xfId="0" applyNumberFormat="1" applyFont="1" applyFill="1" applyBorder="1"/>
    <xf numFmtId="0" fontId="3" fillId="3" borderId="1" xfId="0" applyFont="1" applyFill="1" applyBorder="1" applyAlignment="1"/>
    <xf numFmtId="0" fontId="3" fillId="0" borderId="1" xfId="0" applyFont="1" applyFill="1" applyBorder="1" applyAlignment="1">
      <alignment wrapText="1"/>
    </xf>
    <xf numFmtId="0" fontId="4" fillId="3" borderId="3" xfId="0" applyFont="1" applyFill="1" applyBorder="1"/>
    <xf numFmtId="43" fontId="4" fillId="0" borderId="1" xfId="4" applyFont="1" applyFill="1" applyBorder="1" applyAlignment="1">
      <alignment horizontal="center"/>
    </xf>
    <xf numFmtId="0" fontId="5" fillId="0" borderId="0" xfId="0" applyFont="1" applyAlignment="1">
      <alignment wrapText="1"/>
    </xf>
    <xf numFmtId="0" fontId="3" fillId="3" borderId="1" xfId="0" applyFont="1" applyFill="1" applyBorder="1" applyAlignment="1">
      <alignment horizontal="right" wrapText="1"/>
    </xf>
    <xf numFmtId="164" fontId="5" fillId="3" borderId="1" xfId="0" applyNumberFormat="1" applyFont="1" applyFill="1" applyBorder="1"/>
    <xf numFmtId="0" fontId="5" fillId="0" borderId="1" xfId="0" applyFont="1" applyBorder="1" applyAlignment="1">
      <alignment horizontal="justify"/>
    </xf>
    <xf numFmtId="0" fontId="5" fillId="0" borderId="0" xfId="0" applyFont="1" applyAlignment="1">
      <alignment horizontal="justify" vertical="center"/>
    </xf>
    <xf numFmtId="43" fontId="7" fillId="3" borderId="1" xfId="4" applyFont="1" applyFill="1" applyBorder="1" applyAlignment="1">
      <alignment horizontal="center"/>
    </xf>
    <xf numFmtId="0" fontId="5" fillId="4" borderId="1" xfId="0" applyFont="1" applyFill="1" applyBorder="1" applyAlignment="1">
      <alignment wrapText="1"/>
    </xf>
    <xf numFmtId="0" fontId="5" fillId="0" borderId="1" xfId="0" applyFont="1" applyBorder="1" applyAlignment="1">
      <alignment horizontal="justify" vertical="center"/>
    </xf>
    <xf numFmtId="43" fontId="5" fillId="0" borderId="1" xfId="4" applyFont="1" applyFill="1" applyBorder="1" applyAlignment="1">
      <alignment horizontal="center"/>
    </xf>
    <xf numFmtId="0" fontId="5" fillId="0" borderId="0" xfId="0" applyFont="1" applyBorder="1" applyAlignment="1">
      <alignment horizontal="justify" vertical="center"/>
    </xf>
    <xf numFmtId="0" fontId="5" fillId="0" borderId="4" xfId="0" applyFont="1" applyBorder="1" applyAlignment="1">
      <alignment horizontal="justify"/>
    </xf>
    <xf numFmtId="14" fontId="4" fillId="0" borderId="2" xfId="0" applyNumberFormat="1" applyFont="1" applyFill="1" applyBorder="1"/>
    <xf numFmtId="0" fontId="5" fillId="4" borderId="0" xfId="0" applyFont="1" applyFill="1" applyAlignment="1">
      <alignment wrapText="1"/>
    </xf>
    <xf numFmtId="43" fontId="5" fillId="0" borderId="1" xfId="4" applyFont="1" applyFill="1" applyBorder="1"/>
    <xf numFmtId="0" fontId="4" fillId="0" borderId="1" xfId="0" applyFont="1" applyBorder="1" applyAlignment="1">
      <alignment horizontal="justify" vertical="center"/>
    </xf>
    <xf numFmtId="43" fontId="4" fillId="0" borderId="1" xfId="4" applyFont="1" applyFill="1" applyBorder="1"/>
    <xf numFmtId="49" fontId="10" fillId="3" borderId="1" xfId="0" applyNumberFormat="1" applyFont="1" applyFill="1" applyBorder="1" applyAlignment="1">
      <alignment horizontal="right" wrapText="1"/>
    </xf>
    <xf numFmtId="43" fontId="10" fillId="0" borderId="1" xfId="4" applyFont="1" applyFill="1" applyBorder="1" applyAlignment="1">
      <alignment horizontal="center"/>
    </xf>
    <xf numFmtId="49" fontId="10" fillId="3" borderId="1" xfId="0" applyNumberFormat="1" applyFont="1" applyFill="1" applyBorder="1" applyAlignment="1">
      <alignment horizontal="right"/>
    </xf>
    <xf numFmtId="0" fontId="5" fillId="4" borderId="5" xfId="0" applyFont="1" applyFill="1" applyBorder="1" applyAlignment="1">
      <alignment wrapText="1"/>
    </xf>
    <xf numFmtId="0" fontId="4" fillId="4" borderId="1" xfId="0" applyFont="1" applyFill="1" applyBorder="1" applyAlignment="1">
      <alignment horizontal="justify" vertical="center" wrapText="1"/>
    </xf>
    <xf numFmtId="0" fontId="4" fillId="3" borderId="2" xfId="0" applyFont="1" applyFill="1" applyBorder="1"/>
    <xf numFmtId="43" fontId="7" fillId="0" borderId="2" xfId="4" applyFont="1" applyFill="1" applyBorder="1" applyAlignment="1">
      <alignment horizontal="center"/>
    </xf>
    <xf numFmtId="43" fontId="4" fillId="0" borderId="2" xfId="4" applyFont="1" applyFill="1" applyBorder="1" applyAlignment="1">
      <alignment horizontal="center"/>
    </xf>
    <xf numFmtId="43" fontId="5" fillId="3" borderId="2" xfId="4" applyFont="1" applyFill="1" applyBorder="1"/>
    <xf numFmtId="164" fontId="5" fillId="3" borderId="2" xfId="0" applyNumberFormat="1" applyFont="1" applyFill="1" applyBorder="1"/>
    <xf numFmtId="43" fontId="5" fillId="3" borderId="2" xfId="4" applyFont="1" applyFill="1" applyBorder="1" applyAlignment="1">
      <alignment horizontal="center"/>
    </xf>
    <xf numFmtId="0" fontId="5" fillId="3" borderId="3" xfId="0" applyFont="1" applyFill="1" applyBorder="1" applyAlignment="1">
      <alignment horizontal="justify"/>
    </xf>
    <xf numFmtId="0" fontId="5" fillId="3" borderId="1" xfId="0" applyFont="1" applyFill="1" applyBorder="1" applyAlignment="1">
      <alignment horizontal="justify"/>
    </xf>
    <xf numFmtId="14" fontId="4" fillId="4" borderId="1" xfId="0" applyNumberFormat="1" applyFont="1" applyFill="1" applyBorder="1"/>
    <xf numFmtId="49" fontId="10" fillId="4" borderId="1" xfId="0" applyNumberFormat="1" applyFont="1" applyFill="1" applyBorder="1" applyAlignment="1">
      <alignment horizontal="right"/>
    </xf>
    <xf numFmtId="43" fontId="5" fillId="4" borderId="1" xfId="4" applyFont="1" applyFill="1" applyBorder="1"/>
    <xf numFmtId="43" fontId="5" fillId="4" borderId="1" xfId="4" applyFont="1" applyFill="1" applyBorder="1" applyAlignment="1">
      <alignment horizontal="center"/>
    </xf>
    <xf numFmtId="43" fontId="5" fillId="4" borderId="2" xfId="4" applyFont="1" applyFill="1" applyBorder="1" applyAlignment="1">
      <alignment horizontal="center"/>
    </xf>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6"/>
  <sheetViews>
    <sheetView tabSelected="1" topLeftCell="A25" workbookViewId="0">
      <selection activeCell="C36" sqref="C36"/>
    </sheetView>
  </sheetViews>
  <sheetFormatPr baseColWidth="10" defaultRowHeight="15" x14ac:dyDescent="0.25"/>
  <cols>
    <col min="1" max="1" width="15.5703125" customWidth="1"/>
    <col min="2" max="2" width="14.7109375" customWidth="1"/>
    <col min="3" max="3" width="57.42578125" customWidth="1"/>
    <col min="4" max="4" width="21.28515625" customWidth="1"/>
    <col min="5" max="5" width="19.42578125" customWidth="1"/>
    <col min="6" max="6" width="21" customWidth="1"/>
  </cols>
  <sheetData>
    <row r="3" spans="1:6" x14ac:dyDescent="0.25">
      <c r="A3" s="11" t="s">
        <v>10</v>
      </c>
      <c r="B3" s="12" t="s">
        <v>0</v>
      </c>
      <c r="C3" s="13"/>
      <c r="D3" s="14"/>
      <c r="E3" s="15"/>
      <c r="F3" s="16"/>
    </row>
    <row r="4" spans="1:6" x14ac:dyDescent="0.25">
      <c r="A4" s="17" t="s">
        <v>1</v>
      </c>
      <c r="B4" s="18" t="s">
        <v>2</v>
      </c>
      <c r="C4" s="19" t="s">
        <v>3</v>
      </c>
      <c r="D4" s="20" t="s">
        <v>4</v>
      </c>
      <c r="E4" s="21" t="s">
        <v>5</v>
      </c>
      <c r="F4" s="22" t="s">
        <v>6</v>
      </c>
    </row>
    <row r="5" spans="1:6" x14ac:dyDescent="0.25">
      <c r="A5" s="23"/>
      <c r="B5" s="24" t="s">
        <v>8</v>
      </c>
      <c r="C5" s="24"/>
      <c r="D5" s="25"/>
      <c r="E5" s="26"/>
      <c r="F5" s="27"/>
    </row>
    <row r="6" spans="1:6" x14ac:dyDescent="0.25">
      <c r="A6" s="1">
        <v>43132</v>
      </c>
      <c r="B6" s="28"/>
      <c r="C6" s="29" t="s">
        <v>11</v>
      </c>
      <c r="D6" s="30"/>
      <c r="E6" s="8"/>
      <c r="F6" s="40">
        <v>332200.88</v>
      </c>
    </row>
    <row r="7" spans="1:6" ht="36" x14ac:dyDescent="0.25">
      <c r="A7" s="1">
        <v>43133</v>
      </c>
      <c r="B7" s="33">
        <v>14895</v>
      </c>
      <c r="C7" s="41" t="s">
        <v>12</v>
      </c>
      <c r="D7" s="30"/>
      <c r="E7" s="7">
        <v>15111.99</v>
      </c>
      <c r="F7" s="31">
        <f>F6+D7-E7</f>
        <v>317088.89</v>
      </c>
    </row>
    <row r="8" spans="1:6" ht="36" x14ac:dyDescent="0.25">
      <c r="A8" s="1">
        <v>43136</v>
      </c>
      <c r="B8" s="33">
        <v>14896</v>
      </c>
      <c r="C8" s="39" t="s">
        <v>13</v>
      </c>
      <c r="D8" s="30"/>
      <c r="E8" s="7">
        <v>6887.5</v>
      </c>
      <c r="F8" s="31">
        <f t="shared" ref="F8:F26" si="0">F7+D8-E8</f>
        <v>310201.39</v>
      </c>
    </row>
    <row r="9" spans="1:6" x14ac:dyDescent="0.25">
      <c r="A9" s="1">
        <v>43136</v>
      </c>
      <c r="B9" s="33">
        <v>14897</v>
      </c>
      <c r="C9" s="42" t="s">
        <v>9</v>
      </c>
      <c r="D9" s="2"/>
      <c r="E9" s="37">
        <v>0.01</v>
      </c>
      <c r="F9" s="31">
        <f t="shared" si="0"/>
        <v>310201.38</v>
      </c>
    </row>
    <row r="10" spans="1:6" ht="84.75" x14ac:dyDescent="0.25">
      <c r="A10" s="43">
        <v>43137</v>
      </c>
      <c r="B10" s="33">
        <v>14898</v>
      </c>
      <c r="C10" s="44" t="s">
        <v>14</v>
      </c>
      <c r="D10" s="45"/>
      <c r="E10" s="31">
        <v>39550</v>
      </c>
      <c r="F10" s="31">
        <f t="shared" si="0"/>
        <v>270651.38</v>
      </c>
    </row>
    <row r="11" spans="1:6" ht="84" x14ac:dyDescent="0.25">
      <c r="A11" s="1">
        <v>43137</v>
      </c>
      <c r="B11" s="33">
        <v>14899</v>
      </c>
      <c r="C11" s="46" t="s">
        <v>15</v>
      </c>
      <c r="D11" s="47"/>
      <c r="E11" s="31">
        <v>7700</v>
      </c>
      <c r="F11" s="31">
        <f t="shared" si="0"/>
        <v>262951.38</v>
      </c>
    </row>
    <row r="12" spans="1:6" ht="72" x14ac:dyDescent="0.25">
      <c r="A12" s="1">
        <v>43137</v>
      </c>
      <c r="B12" s="48" t="s">
        <v>7</v>
      </c>
      <c r="C12" s="36" t="s">
        <v>16</v>
      </c>
      <c r="D12" s="9">
        <v>115</v>
      </c>
      <c r="E12" s="31"/>
      <c r="F12" s="31">
        <f t="shared" si="0"/>
        <v>263066.38</v>
      </c>
    </row>
    <row r="13" spans="1:6" ht="60.75" x14ac:dyDescent="0.25">
      <c r="A13" s="1">
        <v>43138</v>
      </c>
      <c r="B13" s="4" t="s">
        <v>17</v>
      </c>
      <c r="C13" s="3" t="s">
        <v>18</v>
      </c>
      <c r="D13" s="34"/>
      <c r="E13" s="40">
        <v>53570</v>
      </c>
      <c r="F13" s="31">
        <f t="shared" si="0"/>
        <v>209496.38</v>
      </c>
    </row>
    <row r="14" spans="1:6" ht="60.75" x14ac:dyDescent="0.25">
      <c r="A14" s="1">
        <v>43138</v>
      </c>
      <c r="B14" s="4" t="s">
        <v>19</v>
      </c>
      <c r="C14" s="3" t="s">
        <v>20</v>
      </c>
      <c r="D14" s="2"/>
      <c r="E14" s="40">
        <v>63310</v>
      </c>
      <c r="F14" s="31">
        <f t="shared" si="0"/>
        <v>146186.38</v>
      </c>
    </row>
    <row r="15" spans="1:6" ht="72.75" x14ac:dyDescent="0.25">
      <c r="A15" s="1">
        <v>43138</v>
      </c>
      <c r="B15" s="4" t="s">
        <v>21</v>
      </c>
      <c r="C15" s="32" t="s">
        <v>22</v>
      </c>
      <c r="D15" s="2"/>
      <c r="E15" s="49">
        <v>19480</v>
      </c>
      <c r="F15" s="31">
        <f t="shared" si="0"/>
        <v>126706.38</v>
      </c>
    </row>
    <row r="16" spans="1:6" x14ac:dyDescent="0.25">
      <c r="A16" s="1">
        <v>43140</v>
      </c>
      <c r="B16" s="50" t="s">
        <v>23</v>
      </c>
      <c r="C16" s="35" t="s">
        <v>24</v>
      </c>
      <c r="D16" s="34">
        <v>200000</v>
      </c>
      <c r="E16" s="31"/>
      <c r="F16" s="31">
        <f t="shared" si="0"/>
        <v>326706.38</v>
      </c>
    </row>
    <row r="17" spans="1:6" ht="108.75" x14ac:dyDescent="0.25">
      <c r="A17" s="1">
        <v>43143</v>
      </c>
      <c r="B17" s="50" t="s">
        <v>25</v>
      </c>
      <c r="C17" s="51" t="s">
        <v>26</v>
      </c>
      <c r="D17" s="34"/>
      <c r="E17" s="31">
        <v>29525.27</v>
      </c>
      <c r="F17" s="31">
        <f t="shared" si="0"/>
        <v>297181.11</v>
      </c>
    </row>
    <row r="18" spans="1:6" ht="84" x14ac:dyDescent="0.25">
      <c r="A18" s="1">
        <v>43144</v>
      </c>
      <c r="B18" s="50" t="s">
        <v>27</v>
      </c>
      <c r="C18" s="52" t="s">
        <v>28</v>
      </c>
      <c r="D18" s="2"/>
      <c r="E18" s="31">
        <v>54495</v>
      </c>
      <c r="F18" s="31">
        <f t="shared" si="0"/>
        <v>242686.11</v>
      </c>
    </row>
    <row r="19" spans="1:6" ht="24.75" x14ac:dyDescent="0.25">
      <c r="A19" s="1">
        <v>43144</v>
      </c>
      <c r="B19" s="50" t="s">
        <v>7</v>
      </c>
      <c r="C19" s="6" t="s">
        <v>29</v>
      </c>
      <c r="D19" s="9">
        <v>2598.64</v>
      </c>
      <c r="E19" s="31"/>
      <c r="F19" s="31">
        <f t="shared" si="0"/>
        <v>245284.75</v>
      </c>
    </row>
    <row r="20" spans="1:6" ht="24.75" x14ac:dyDescent="0.25">
      <c r="A20" s="1">
        <v>43151</v>
      </c>
      <c r="B20" s="50" t="s">
        <v>30</v>
      </c>
      <c r="C20" s="3" t="s">
        <v>31</v>
      </c>
      <c r="D20" s="2"/>
      <c r="E20" s="31">
        <v>3726</v>
      </c>
      <c r="F20" s="31">
        <f t="shared" si="0"/>
        <v>241558.75</v>
      </c>
    </row>
    <row r="21" spans="1:6" x14ac:dyDescent="0.25">
      <c r="A21" s="1">
        <v>43159</v>
      </c>
      <c r="B21" s="50" t="s">
        <v>32</v>
      </c>
      <c r="C21" s="3" t="s">
        <v>9</v>
      </c>
      <c r="D21" s="53"/>
      <c r="E21" s="54">
        <v>0.01</v>
      </c>
      <c r="F21" s="31">
        <f t="shared" si="0"/>
        <v>241558.74</v>
      </c>
    </row>
    <row r="22" spans="1:6" ht="96.75" x14ac:dyDescent="0.25">
      <c r="A22" s="1">
        <v>43159</v>
      </c>
      <c r="B22" s="50" t="s">
        <v>33</v>
      </c>
      <c r="C22" s="3" t="s">
        <v>34</v>
      </c>
      <c r="D22" s="53"/>
      <c r="E22" s="55">
        <v>60000</v>
      </c>
      <c r="F22" s="31">
        <f t="shared" si="0"/>
        <v>181558.74</v>
      </c>
    </row>
    <row r="23" spans="1:6" ht="84.75" x14ac:dyDescent="0.25">
      <c r="A23" s="1">
        <v>43159</v>
      </c>
      <c r="B23" s="50" t="s">
        <v>35</v>
      </c>
      <c r="C23" s="3" t="s">
        <v>36</v>
      </c>
      <c r="D23" s="53"/>
      <c r="E23" s="55">
        <v>181600</v>
      </c>
      <c r="F23" s="31">
        <f t="shared" si="0"/>
        <v>-41.260000000009313</v>
      </c>
    </row>
    <row r="24" spans="1:6" ht="24.75" x14ac:dyDescent="0.25">
      <c r="A24" s="1">
        <v>43159</v>
      </c>
      <c r="B24" s="50"/>
      <c r="C24" s="6" t="s">
        <v>37</v>
      </c>
      <c r="D24" s="56">
        <v>6367.4</v>
      </c>
      <c r="E24" s="55"/>
      <c r="F24" s="31">
        <f t="shared" si="0"/>
        <v>6326.1399999999903</v>
      </c>
    </row>
    <row r="25" spans="1:6" x14ac:dyDescent="0.25">
      <c r="A25" s="5"/>
      <c r="B25" s="50"/>
      <c r="C25" s="6" t="s">
        <v>38</v>
      </c>
      <c r="D25" s="57">
        <v>55250</v>
      </c>
      <c r="E25" s="58"/>
      <c r="F25" s="31">
        <f t="shared" si="0"/>
        <v>61576.139999999992</v>
      </c>
    </row>
    <row r="26" spans="1:6" x14ac:dyDescent="0.25">
      <c r="A26" s="1"/>
      <c r="B26" s="50"/>
      <c r="C26" s="59" t="s">
        <v>39</v>
      </c>
      <c r="D26" s="2"/>
      <c r="E26" s="40">
        <v>5257.28</v>
      </c>
      <c r="F26" s="31">
        <f t="shared" si="0"/>
        <v>56318.859999999993</v>
      </c>
    </row>
    <row r="27" spans="1:6" x14ac:dyDescent="0.25">
      <c r="A27" s="1"/>
      <c r="B27" s="50"/>
      <c r="C27" s="60" t="s">
        <v>40</v>
      </c>
      <c r="D27" s="9">
        <f>D12+D19</f>
        <v>2713.64</v>
      </c>
      <c r="E27" s="31"/>
      <c r="F27" s="55"/>
    </row>
    <row r="28" spans="1:6" x14ac:dyDescent="0.25">
      <c r="A28" s="1"/>
      <c r="B28" s="50"/>
      <c r="C28" s="60" t="s">
        <v>41</v>
      </c>
      <c r="D28" s="9">
        <f>D16</f>
        <v>200000</v>
      </c>
      <c r="E28" s="31"/>
      <c r="F28" s="55"/>
    </row>
    <row r="29" spans="1:6" x14ac:dyDescent="0.25">
      <c r="A29" s="1"/>
      <c r="B29" s="50"/>
      <c r="C29" s="6" t="s">
        <v>42</v>
      </c>
      <c r="D29" s="2"/>
      <c r="E29" s="40">
        <f>E7+E8+E9+E10+E11+E17+E18+E20+E21+E22+E23</f>
        <v>398595.78</v>
      </c>
      <c r="F29" s="55"/>
    </row>
    <row r="30" spans="1:6" x14ac:dyDescent="0.25">
      <c r="A30" s="1"/>
      <c r="B30" s="50"/>
      <c r="C30" s="6" t="s">
        <v>43</v>
      </c>
      <c r="D30" s="2"/>
      <c r="E30" s="40">
        <f>E13+E14+E15</f>
        <v>136360</v>
      </c>
      <c r="F30" s="55"/>
    </row>
    <row r="31" spans="1:6" x14ac:dyDescent="0.25">
      <c r="A31" s="61"/>
      <c r="B31" s="62"/>
      <c r="C31" s="38"/>
      <c r="D31" s="63">
        <f>D25+D27+D28</f>
        <v>257963.64</v>
      </c>
      <c r="E31" s="64">
        <f>E26+E29+E30</f>
        <v>540213.06000000006</v>
      </c>
      <c r="F31" s="65">
        <f>F26</f>
        <v>56318.859999999993</v>
      </c>
    </row>
    <row r="32" spans="1:6" x14ac:dyDescent="0.25">
      <c r="A32" s="1"/>
      <c r="B32" s="50"/>
      <c r="C32" s="6"/>
      <c r="D32" s="2"/>
      <c r="E32" s="31"/>
      <c r="F32" s="31"/>
    </row>
    <row r="36" spans="3:3" x14ac:dyDescent="0.25">
      <c r="C36" s="10" t="s">
        <v>44</v>
      </c>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2018-03-06T13:32:37Z</dcterms:modified>
</cp:coreProperties>
</file>