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Z:\Dell Compartido\TRANSPARENCIA  2018\"/>
    </mc:Choice>
  </mc:AlternateContent>
  <xr:revisionPtr revIDLastSave="0" documentId="13_ncr:1_{A9AC3CF6-43AE-4B66-8417-4E943F7945A2}" xr6:coauthVersionLast="33" xr6:coauthVersionMax="33" xr10:uidLastSave="{00000000-0000-0000-0000-000000000000}"/>
  <bookViews>
    <workbookView xWindow="480" yWindow="315" windowWidth="19875" windowHeight="7725" xr2:uid="{00000000-000D-0000-FFFF-FFFF00000000}"/>
  </bookViews>
  <sheets>
    <sheet name="Hoja1" sheetId="1" r:id="rId1"/>
  </sheets>
  <calcPr calcId="179017"/>
</workbook>
</file>

<file path=xl/calcChain.xml><?xml version="1.0" encoding="utf-8"?>
<calcChain xmlns="http://schemas.openxmlformats.org/spreadsheetml/2006/main">
  <c r="F5" i="1" l="1"/>
  <c r="E25" i="1"/>
  <c r="E24" i="1"/>
  <c r="E26" i="1" s="1"/>
  <c r="D23" i="1"/>
  <c r="F6" i="1"/>
  <c r="F7" i="1" s="1"/>
  <c r="F8" i="1" s="1"/>
  <c r="F9" i="1" s="1"/>
  <c r="F10" i="1" s="1"/>
  <c r="F11" i="1" s="1"/>
  <c r="F12" i="1" s="1"/>
  <c r="F13" i="1" s="1"/>
  <c r="F14" i="1" s="1"/>
  <c r="F15" i="1" s="1"/>
  <c r="F16" i="1" s="1"/>
  <c r="F17" i="1" s="1"/>
  <c r="F18" i="1" s="1"/>
  <c r="F19" i="1" s="1"/>
  <c r="F20" i="1" s="1"/>
  <c r="F21" i="1" s="1"/>
  <c r="F22" i="1" s="1"/>
  <c r="E27" i="1" l="1"/>
  <c r="D30" i="1"/>
  <c r="D29" i="1"/>
  <c r="D31" i="1" l="1"/>
</calcChain>
</file>

<file path=xl/sharedStrings.xml><?xml version="1.0" encoding="utf-8"?>
<sst xmlns="http://schemas.openxmlformats.org/spreadsheetml/2006/main" count="42" uniqueCount="33">
  <si>
    <t>Cta. 240-006802-4</t>
  </si>
  <si>
    <t>CONCEPTO</t>
  </si>
  <si>
    <t>DEBITO</t>
  </si>
  <si>
    <t>CREDITO</t>
  </si>
  <si>
    <t>SALDO</t>
  </si>
  <si>
    <t>DEPOSITO</t>
  </si>
  <si>
    <t>NULO</t>
  </si>
  <si>
    <t>Intereses ganadas sobre certificados financieros</t>
  </si>
  <si>
    <t>Cargos bancarios</t>
  </si>
  <si>
    <t>Depositos</t>
  </si>
  <si>
    <t>Cheques emitidos</t>
  </si>
  <si>
    <t>Transferencia de estudiantes</t>
  </si>
  <si>
    <t>TOTAL</t>
  </si>
  <si>
    <t>TOTAL LIBRAMIENTOS</t>
  </si>
  <si>
    <t xml:space="preserve">MAYO 2018 </t>
  </si>
  <si>
    <t>Cheque No.</t>
  </si>
  <si>
    <t>Balance inicial al 01 de Mayo 2018</t>
  </si>
  <si>
    <r>
      <t xml:space="preserve">FRANKLIN ALBERTO ESPINAL REYNOSO, </t>
    </r>
    <r>
      <rPr>
        <sz val="9"/>
        <color indexed="64"/>
        <rFont val="Arial"/>
        <family val="2"/>
      </rPr>
      <t>P/preparación almuerzos y refrigerios p/ser servidos a participantes en el curso de</t>
    </r>
    <r>
      <rPr>
        <b/>
        <sz val="9"/>
        <color indexed="64"/>
        <rFont val="Arial"/>
        <family val="2"/>
      </rPr>
      <t xml:space="preserve"> “Estadística”</t>
    </r>
    <r>
      <rPr>
        <sz val="9"/>
        <color indexed="64"/>
        <rFont val="Arial"/>
        <family val="2"/>
      </rPr>
      <t xml:space="preserve"> a estudiantes de la Universidad UTECO, Cotuí Sánchez Ramírez,</t>
    </r>
    <r>
      <rPr>
        <b/>
        <sz val="9"/>
        <color indexed="64"/>
        <rFont val="Arial"/>
        <family val="2"/>
      </rPr>
      <t xml:space="preserve"> </t>
    </r>
    <r>
      <rPr>
        <sz val="9"/>
        <color indexed="64"/>
        <rFont val="Arial"/>
        <family val="2"/>
      </rPr>
      <t xml:space="preserve"> impartidos en fecha 21 y 28 de abril 2018 y a realizarse el 05 y 12 de mayo 2018,</t>
    </r>
    <r>
      <rPr>
        <b/>
        <sz val="9"/>
        <color indexed="64"/>
        <rFont val="Arial"/>
        <family val="2"/>
      </rPr>
      <t xml:space="preserve"> </t>
    </r>
    <r>
      <rPr>
        <sz val="9"/>
        <color indexed="64"/>
        <rFont val="Arial"/>
        <family val="2"/>
      </rPr>
      <t>dirigido a 35 estudiantes, s/cotización d/f 11 de abril 2018. factura original contra entrega. Sustituye el cheque #14929 d/f 18/04/18</t>
    </r>
  </si>
  <si>
    <t>CONVENIO FEDA-CONIAF</t>
  </si>
  <si>
    <r>
      <t xml:space="preserve">JOSE BIENVENIDO CARVAJAL MEDINA, </t>
    </r>
    <r>
      <rPr>
        <sz val="9"/>
        <color indexed="64"/>
        <rFont val="Arial"/>
        <family val="2"/>
      </rPr>
      <t>Analista del Depto. Producción Animal,para cubrir apoyo logistico para el GASTO DE COMBUSTIBLE en el curso de “Producción y Manejo sostenible de Ovinos y Caprinos”, a realizarse Chalona San Juan de la Maguana del  11 de mayo al 02 de junio 2018</t>
    </r>
  </si>
  <si>
    <t>TRANSF. 0013</t>
  </si>
  <si>
    <r>
      <t xml:space="preserve">RD$54,340.00 (US$1,100.00 a una tasa de RD$49.40) a nombre de </t>
    </r>
    <r>
      <rPr>
        <b/>
        <sz val="9"/>
        <color rgb="FFFF0000"/>
        <rFont val="Arial"/>
        <family val="2"/>
      </rPr>
      <t>JOSE MIGUEL GARCIA PEÑA,</t>
    </r>
    <r>
      <rPr>
        <b/>
        <sz val="9"/>
        <color indexed="64"/>
        <rFont val="Arial"/>
        <family val="2"/>
      </rPr>
      <t xml:space="preserve"> 47vo. desembolso para cubrir manutención como aporte de CONIAF en estadía estudios de Doctorado en “Biología” en la Universidad de Puerto Rico, Río Piedra, según contrato 035-2014</t>
    </r>
  </si>
  <si>
    <t>TRANSF. 0014</t>
  </si>
  <si>
    <r>
      <t xml:space="preserve">RD$19,760.00 (US$400.00 a una tasa de RD$49.40) a nombre de </t>
    </r>
    <r>
      <rPr>
        <b/>
        <sz val="9"/>
        <color rgb="FFFF0000"/>
        <rFont val="Arial"/>
        <family val="2"/>
      </rPr>
      <t>JENNY ROSA ELVIRA RODRIGUEZ JIMENEZ</t>
    </r>
    <r>
      <rPr>
        <b/>
        <sz val="9"/>
        <color indexed="64"/>
        <rFont val="Arial"/>
        <family val="2"/>
      </rPr>
      <t>. 48vo. desembolso para cubrir manutención como aporte de CONIAF por estadia en estudios de Doctorado en “Ciencias con Acentuación en Alimentos” en la Universidad Autónoma de Nuevo León, México, según contrato 031-2014</t>
    </r>
  </si>
  <si>
    <r>
      <t>LUIS EMILIO ROMERO,</t>
    </r>
    <r>
      <rPr>
        <sz val="9"/>
        <color indexed="64"/>
        <rFont val="Arial"/>
        <family val="2"/>
      </rPr>
      <t xml:space="preserve"> para preparacion de alimentos (desayuno, almuerzos, café y agua) para ser servidos los dias 11, 12, 18 y 19 de mayo 2018 el en el curso</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Ovinos y Caprinos”</t>
    </r>
    <r>
      <rPr>
        <sz val="9"/>
        <color indexed="64"/>
        <rFont val="Arial"/>
        <family val="2"/>
      </rPr>
      <t>, cual sera realizado en los Cerros de Chalona Prov. San Juan de la Maguana del 11 de mayo al 02 de junio 2018, según solicitud, presupuestos  y documentación anexas. Cheque sujeto a liquidación.con los documentos en originales</t>
    </r>
  </si>
  <si>
    <t>Cancelación certificado financiero No. 960-0586298 del Banco de Reservas</t>
  </si>
  <si>
    <t>TRANSF.0015</t>
  </si>
  <si>
    <r>
      <t xml:space="preserve">RD$64,220.00 (U$1,300.00 a una tasa de RD$49.40) a  favor de </t>
    </r>
    <r>
      <rPr>
        <b/>
        <sz val="9"/>
        <color rgb="FFFF0000"/>
        <rFont val="Arial"/>
        <family val="2"/>
      </rPr>
      <t>PAULA VIRGINIA PEREZ PEREZ</t>
    </r>
    <r>
      <rPr>
        <b/>
        <sz val="9"/>
        <color indexed="64"/>
        <rFont val="Arial"/>
        <family val="2"/>
      </rPr>
      <t>. 48vo. desembolso como aporte del CONIAF para cubrir manutención en el Programa de Doctorado en Empaque, Universidad de Michigan State, EE.UU, según contrato 029-2014</t>
    </r>
  </si>
  <si>
    <r>
      <t>CENTRO SALESIANO DE PROMOCION Y FORMACION,</t>
    </r>
    <r>
      <rPr>
        <sz val="9"/>
        <color indexed="64"/>
        <rFont val="Arial"/>
        <family val="2"/>
      </rPr>
      <t xml:space="preserve"> para preparacion de alimentos (desayuno y almuerzos) y uso de instalaciones para </t>
    </r>
    <r>
      <rPr>
        <b/>
        <sz val="9"/>
        <color indexed="64"/>
        <rFont val="Arial"/>
        <family val="2"/>
      </rPr>
      <t xml:space="preserve"> “SOCIALIZACION DE RESULTADOS DE INVESTIGACION EN CULTIVOS BAJO AMBIENTE CONTROLADO”</t>
    </r>
    <r>
      <rPr>
        <sz val="9"/>
        <color indexed="64"/>
        <rFont val="Arial"/>
        <family val="2"/>
      </rPr>
      <t>, cual sera realizado en Jarabacoa el 18 de mayo 2018, según cotizacion y documentación anexas. Factura original contra entrega.</t>
    </r>
  </si>
  <si>
    <r>
      <rPr>
        <b/>
        <sz val="9"/>
        <color indexed="64"/>
        <rFont val="Arial"/>
        <family val="2"/>
      </rPr>
      <t>Sobrante del CK #14927 d/f 16/04/18 a favor MALDANE CUELLO ESPINOSA</t>
    </r>
    <r>
      <rPr>
        <sz val="9"/>
        <color indexed="64"/>
        <rFont val="Arial"/>
        <family val="2"/>
      </rPr>
      <t xml:space="preserve">, cubrir apoyo logístico (Alimentacion, alojamiento y transporte), para realización del curso sobre “Manejo Técnologico en el Cultivo del Cacao”, el cúal se efectuará del 23 al 27 de abril en la estacion esperimentla de mata larga san fco de macoris. </t>
    </r>
  </si>
  <si>
    <r>
      <t xml:space="preserve">NICLA MARIEL VALERA CASTILLO, Cédula de Identidad 001-1161624-9, </t>
    </r>
    <r>
      <rPr>
        <sz val="9"/>
        <color indexed="64"/>
        <rFont val="Arial"/>
        <family val="2"/>
      </rPr>
      <t>Auxiliar Administrativo II,</t>
    </r>
    <r>
      <rPr>
        <b/>
        <sz val="9"/>
        <color indexed="64"/>
        <rFont val="Arial"/>
        <family val="2"/>
      </rPr>
      <t xml:space="preserve"> </t>
    </r>
    <r>
      <rPr>
        <sz val="9"/>
        <color indexed="64"/>
        <rFont val="Arial"/>
        <family val="2"/>
      </rPr>
      <t xml:space="preserve">reposición de fondo de caja chica, del comprobante del </t>
    </r>
    <r>
      <rPr>
        <b/>
        <sz val="9"/>
        <color indexed="64"/>
        <rFont val="Arial"/>
        <family val="2"/>
      </rPr>
      <t xml:space="preserve">#7399 al #7433 d/f 09/04 al 01/05/18 </t>
    </r>
  </si>
  <si>
    <r>
      <t>TARSIS PAYANO GERMAN DE RAMIREZ,</t>
    </r>
    <r>
      <rPr>
        <sz val="9"/>
        <color indexed="64"/>
        <rFont val="Arial"/>
        <family val="2"/>
      </rPr>
      <t xml:space="preserve"> para preparacion de alimentos (desayuno, almuerzo y refrigerios) para ser servidos los dias 22 y 23 de mayo 2018 en el curso</t>
    </r>
    <r>
      <rPr>
        <b/>
        <sz val="9"/>
        <color indexed="64"/>
        <rFont val="Arial"/>
        <family val="2"/>
      </rPr>
      <t xml:space="preserve"> </t>
    </r>
    <r>
      <rPr>
        <sz val="9"/>
        <color indexed="64"/>
        <rFont val="Arial"/>
        <family val="2"/>
      </rPr>
      <t>de</t>
    </r>
    <r>
      <rPr>
        <b/>
        <sz val="9"/>
        <color indexed="64"/>
        <rFont val="Arial"/>
        <family val="2"/>
      </rPr>
      <t xml:space="preserve"> “Manejo tecnologico del cultivo del Limon”</t>
    </r>
    <r>
      <rPr>
        <sz val="9"/>
        <color indexed="64"/>
        <rFont val="Arial"/>
        <family val="2"/>
      </rPr>
      <t>, cual sera realizado en Padre las Casa Prov. Azua, según cotizacion y documentación anexas. Factura original contra entrega.</t>
    </r>
  </si>
  <si>
    <r>
      <t>ALTO CERRO VILLAS Y APARTAHOTEL, SRL,</t>
    </r>
    <r>
      <rPr>
        <sz val="9"/>
        <color indexed="64"/>
        <rFont val="Arial"/>
        <family val="2"/>
      </rPr>
      <t xml:space="preserve"> para preparacion de alimentos (Almuerzos) para ser servidos en </t>
    </r>
    <r>
      <rPr>
        <b/>
        <sz val="9"/>
        <color indexed="64"/>
        <rFont val="Arial"/>
        <family val="2"/>
      </rPr>
      <t xml:space="preserve"> “SOCIALIZACION DE RESULTADOS DE INVESTIGACION EN CULTIVOS BAJO AMBIENTE CONTROLADO”</t>
    </r>
    <r>
      <rPr>
        <sz val="9"/>
        <color indexed="64"/>
        <rFont val="Arial"/>
        <family val="2"/>
      </rPr>
      <t xml:space="preserve">, cual sera realizado en Constanza el 01 de junio 2018, según factura No 03 d/f 11/5/18 y documentación anexas.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</si>
</sst>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14"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11"/>
      <color theme="1"/>
      <name val="Calibri"/>
      <family val="2"/>
      <scheme val="minor"/>
    </font>
    <font>
      <b/>
      <sz val="9"/>
      <color theme="1"/>
      <name val="Arial"/>
      <family val="2"/>
    </font>
    <font>
      <b/>
      <sz val="11"/>
      <color theme="1"/>
      <name val="Calibri"/>
      <family val="2"/>
      <scheme val="minor"/>
    </font>
    <font>
      <b/>
      <sz val="12"/>
      <color theme="1"/>
      <name val="Arial"/>
      <family val="2"/>
    </font>
    <font>
      <b/>
      <sz val="12"/>
      <color indexed="64"/>
      <name val="Arial"/>
      <family val="2"/>
    </font>
    <font>
      <sz val="9"/>
      <color theme="1"/>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8" fillId="0" borderId="0" applyFont="0" applyFill="0" applyBorder="0" applyAlignment="0" applyProtection="0"/>
  </cellStyleXfs>
  <cellXfs count="61">
    <xf numFmtId="0" fontId="0" fillId="0" borderId="0" xfId="0"/>
    <xf numFmtId="0" fontId="5" fillId="0" borderId="1" xfId="0" applyFont="1" applyBorder="1" applyAlignment="1">
      <alignment wrapText="1"/>
    </xf>
    <xf numFmtId="0" fontId="5" fillId="3" borderId="1" xfId="0" applyFont="1" applyFill="1" applyBorder="1" applyAlignment="1">
      <alignment horizontal="right"/>
    </xf>
    <xf numFmtId="0" fontId="5" fillId="3" borderId="1" xfId="0" applyFont="1" applyFill="1" applyBorder="1" applyAlignment="1">
      <alignment wrapText="1"/>
    </xf>
    <xf numFmtId="43" fontId="3" fillId="3" borderId="1" xfId="4" applyFont="1" applyFill="1" applyBorder="1" applyAlignment="1">
      <alignment horizontal="center"/>
    </xf>
    <xf numFmtId="0" fontId="3" fillId="2" borderId="1" xfId="0" applyFont="1" applyFill="1" applyBorder="1" applyAlignment="1">
      <alignment horizontal="center"/>
    </xf>
    <xf numFmtId="0" fontId="3" fillId="3" borderId="1" xfId="0" applyFont="1" applyFill="1" applyBorder="1" applyAlignment="1"/>
    <xf numFmtId="0" fontId="3" fillId="0" borderId="1" xfId="0" applyFont="1" applyFill="1" applyBorder="1" applyAlignment="1">
      <alignment wrapText="1"/>
    </xf>
    <xf numFmtId="0" fontId="4" fillId="3" borderId="2" xfId="0" applyFont="1" applyFill="1" applyBorder="1"/>
    <xf numFmtId="0" fontId="5" fillId="0" borderId="0" xfId="0" applyFont="1" applyAlignment="1">
      <alignment wrapText="1"/>
    </xf>
    <xf numFmtId="0" fontId="3" fillId="3" borderId="1" xfId="0" applyFont="1" applyFill="1" applyBorder="1" applyAlignment="1">
      <alignment horizontal="right" wrapText="1"/>
    </xf>
    <xf numFmtId="164" fontId="5" fillId="3" borderId="1" xfId="0" applyNumberFormat="1" applyFont="1" applyFill="1" applyBorder="1"/>
    <xf numFmtId="0" fontId="5" fillId="4" borderId="1" xfId="0" applyFont="1" applyFill="1" applyBorder="1" applyAlignment="1">
      <alignment wrapText="1"/>
    </xf>
    <xf numFmtId="43" fontId="5" fillId="0" borderId="1" xfId="4" applyFont="1" applyFill="1" applyBorder="1" applyAlignment="1">
      <alignment horizontal="center"/>
    </xf>
    <xf numFmtId="0" fontId="5" fillId="3" borderId="2" xfId="0" applyFont="1" applyFill="1" applyBorder="1" applyAlignment="1">
      <alignment horizontal="justify"/>
    </xf>
    <xf numFmtId="0" fontId="5" fillId="3" borderId="1" xfId="0" applyFont="1" applyFill="1" applyBorder="1" applyAlignment="1">
      <alignment horizontal="justify"/>
    </xf>
    <xf numFmtId="43" fontId="5" fillId="4" borderId="1" xfId="4" applyFont="1" applyFill="1" applyBorder="1" applyAlignment="1">
      <alignment horizontal="center"/>
    </xf>
    <xf numFmtId="49" fontId="11" fillId="3" borderId="0" xfId="0" applyNumberFormat="1" applyFont="1" applyFill="1" applyBorder="1" applyAlignment="1">
      <alignment horizontal="left" wrapText="1"/>
    </xf>
    <xf numFmtId="0" fontId="12" fillId="3" borderId="0" xfId="0" applyFont="1" applyFill="1" applyBorder="1" applyAlignment="1">
      <alignment horizontal="left" wrapText="1"/>
    </xf>
    <xf numFmtId="164" fontId="5" fillId="3" borderId="0" xfId="0" applyNumberFormat="1" applyFont="1" applyFill="1" applyBorder="1" applyAlignment="1">
      <alignment horizontal="left"/>
    </xf>
    <xf numFmtId="43" fontId="9" fillId="3" borderId="0" xfId="4" applyFont="1" applyFill="1" applyBorder="1" applyAlignment="1">
      <alignment horizontal="left"/>
    </xf>
    <xf numFmtId="43" fontId="5" fillId="0" borderId="0" xfId="4" applyFont="1" applyBorder="1" applyAlignment="1">
      <alignment horizontal="left"/>
    </xf>
    <xf numFmtId="4" fontId="3" fillId="2" borderId="1" xfId="0" applyNumberFormat="1" applyFont="1" applyFill="1" applyBorder="1" applyAlignment="1">
      <alignment horizontal="center"/>
    </xf>
    <xf numFmtId="43" fontId="3" fillId="2" borderId="1" xfId="4" applyFont="1" applyFill="1" applyBorder="1" applyAlignment="1">
      <alignment horizontal="center"/>
    </xf>
    <xf numFmtId="43" fontId="3" fillId="2" borderId="1" xfId="4" applyNumberFormat="1" applyFont="1" applyFill="1" applyBorder="1" applyAlignment="1">
      <alignment horizontal="center"/>
    </xf>
    <xf numFmtId="164" fontId="4" fillId="3" borderId="1" xfId="0" applyNumberFormat="1" applyFont="1" applyFill="1" applyBorder="1"/>
    <xf numFmtId="0" fontId="4" fillId="3" borderId="1" xfId="0" applyNumberFormat="1" applyFont="1" applyFill="1" applyBorder="1" applyAlignment="1">
      <alignment wrapText="1"/>
    </xf>
    <xf numFmtId="164" fontId="9" fillId="3" borderId="1" xfId="4" applyNumberFormat="1" applyFont="1" applyFill="1" applyBorder="1" applyAlignment="1">
      <alignment horizontal="center"/>
    </xf>
    <xf numFmtId="0" fontId="5" fillId="3" borderId="1" xfId="0" applyFont="1" applyFill="1" applyBorder="1" applyAlignment="1">
      <alignment horizontal="right" wrapText="1"/>
    </xf>
    <xf numFmtId="164" fontId="4" fillId="3" borderId="1" xfId="0" applyNumberFormat="1" applyFont="1" applyFill="1" applyBorder="1" applyAlignment="1">
      <alignment wrapText="1"/>
    </xf>
    <xf numFmtId="164" fontId="9" fillId="3" borderId="1" xfId="4" applyNumberFormat="1" applyFont="1" applyFill="1" applyBorder="1" applyAlignment="1">
      <alignment horizontal="center" wrapText="1"/>
    </xf>
    <xf numFmtId="43" fontId="5" fillId="3" borderId="1" xfId="4" applyFont="1" applyFill="1" applyBorder="1" applyAlignment="1">
      <alignment horizontal="center"/>
    </xf>
    <xf numFmtId="0" fontId="5" fillId="4" borderId="1" xfId="0" applyFont="1" applyFill="1" applyBorder="1" applyAlignment="1">
      <alignment horizontal="right" wrapText="1"/>
    </xf>
    <xf numFmtId="164" fontId="5" fillId="4" borderId="1" xfId="0" applyNumberFormat="1" applyFont="1" applyFill="1" applyBorder="1" applyAlignment="1">
      <alignment wrapText="1"/>
    </xf>
    <xf numFmtId="164" fontId="9" fillId="4" borderId="1" xfId="4" applyNumberFormat="1" applyFont="1" applyFill="1" applyBorder="1" applyAlignment="1">
      <alignment horizontal="center" wrapText="1"/>
    </xf>
    <xf numFmtId="0" fontId="0" fillId="0" borderId="1" xfId="0" applyBorder="1"/>
    <xf numFmtId="0" fontId="10" fillId="0" borderId="1" xfId="0" applyFont="1" applyBorder="1"/>
    <xf numFmtId="43" fontId="10" fillId="0" borderId="1" xfId="4" applyFont="1" applyBorder="1"/>
    <xf numFmtId="14" fontId="4" fillId="3" borderId="0" xfId="0" applyNumberFormat="1" applyFont="1" applyFill="1" applyBorder="1" applyAlignment="1">
      <alignment horizontal="left"/>
    </xf>
    <xf numFmtId="14" fontId="4" fillId="3" borderId="1" xfId="0" applyNumberFormat="1" applyFont="1" applyFill="1" applyBorder="1"/>
    <xf numFmtId="0" fontId="5" fillId="4" borderId="0" xfId="0" applyFont="1" applyFill="1" applyAlignment="1">
      <alignment horizontal="justify"/>
    </xf>
    <xf numFmtId="43" fontId="6" fillId="3" borderId="1" xfId="4" applyFont="1" applyFill="1" applyBorder="1" applyAlignment="1">
      <alignment horizontal="center" wrapText="1"/>
    </xf>
    <xf numFmtId="0" fontId="3" fillId="3" borderId="1" xfId="0" applyFont="1" applyFill="1" applyBorder="1" applyAlignment="1">
      <alignment horizontal="right"/>
    </xf>
    <xf numFmtId="43" fontId="5" fillId="3" borderId="2" xfId="4" applyFont="1" applyFill="1" applyBorder="1"/>
    <xf numFmtId="14" fontId="4" fillId="3" borderId="1" xfId="0" applyNumberFormat="1" applyFont="1" applyFill="1" applyBorder="1" applyAlignment="1">
      <alignment wrapText="1"/>
    </xf>
    <xf numFmtId="164" fontId="3" fillId="3" borderId="1" xfId="4" applyNumberFormat="1" applyFont="1" applyFill="1" applyBorder="1" applyAlignment="1">
      <alignment horizontal="center" wrapText="1"/>
    </xf>
    <xf numFmtId="164" fontId="5" fillId="3" borderId="1" xfId="0" applyNumberFormat="1" applyFont="1" applyFill="1" applyBorder="1" applyAlignment="1">
      <alignment wrapText="1"/>
    </xf>
    <xf numFmtId="43" fontId="9" fillId="3" borderId="1" xfId="4" applyFont="1" applyFill="1" applyBorder="1" applyAlignment="1">
      <alignment horizontal="center" wrapText="1"/>
    </xf>
    <xf numFmtId="43" fontId="13" fillId="3" borderId="1" xfId="4" applyFont="1" applyFill="1" applyBorder="1" applyAlignment="1">
      <alignment horizontal="center" wrapText="1"/>
    </xf>
    <xf numFmtId="0" fontId="9" fillId="3" borderId="1" xfId="0" applyFont="1" applyFill="1" applyBorder="1" applyAlignment="1">
      <alignment horizontal="right" wrapText="1"/>
    </xf>
    <xf numFmtId="43" fontId="3" fillId="3" borderId="1" xfId="4" applyFont="1" applyFill="1" applyBorder="1" applyAlignment="1">
      <alignment horizontal="center" wrapText="1"/>
    </xf>
    <xf numFmtId="0" fontId="5" fillId="3" borderId="0" xfId="0" applyFont="1" applyFill="1" applyAlignment="1">
      <alignment wrapText="1"/>
    </xf>
    <xf numFmtId="43" fontId="7" fillId="3" borderId="1" xfId="4" applyFont="1" applyFill="1" applyBorder="1" applyAlignment="1">
      <alignment horizontal="center" wrapText="1"/>
    </xf>
    <xf numFmtId="0" fontId="5" fillId="4" borderId="0" xfId="0" applyFont="1" applyFill="1" applyAlignment="1">
      <alignment wrapText="1"/>
    </xf>
    <xf numFmtId="43" fontId="4" fillId="3" borderId="1" xfId="4" applyFont="1" applyFill="1" applyBorder="1" applyAlignment="1">
      <alignment horizontal="center" wrapText="1"/>
    </xf>
    <xf numFmtId="0" fontId="4" fillId="3" borderId="1" xfId="0" applyFont="1" applyFill="1" applyBorder="1" applyAlignment="1">
      <alignment horizontal="right" wrapText="1"/>
    </xf>
    <xf numFmtId="43" fontId="5" fillId="3" borderId="1" xfId="4" applyFont="1" applyFill="1" applyBorder="1" applyAlignment="1">
      <alignment horizontal="center" wrapText="1"/>
    </xf>
    <xf numFmtId="14" fontId="4" fillId="4" borderId="1" xfId="0" applyNumberFormat="1" applyFont="1" applyFill="1" applyBorder="1" applyAlignment="1">
      <alignment wrapText="1"/>
    </xf>
    <xf numFmtId="0" fontId="4" fillId="4" borderId="1" xfId="0" applyFont="1" applyFill="1" applyBorder="1" applyAlignment="1">
      <alignment horizontal="right" wrapText="1"/>
    </xf>
    <xf numFmtId="164" fontId="4" fillId="4" borderId="1" xfId="0" applyNumberFormat="1" applyFont="1" applyFill="1" applyBorder="1" applyAlignment="1">
      <alignment wrapText="1"/>
    </xf>
    <xf numFmtId="43" fontId="3" fillId="4" borderId="1" xfId="4" applyFont="1" applyFill="1" applyBorder="1" applyAlignment="1">
      <alignment horizontal="center" wrapText="1"/>
    </xf>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2"/>
  <sheetViews>
    <sheetView tabSelected="1" topLeftCell="A25" workbookViewId="0">
      <selection activeCell="D33" sqref="D33"/>
    </sheetView>
  </sheetViews>
  <sheetFormatPr baseColWidth="10" defaultRowHeight="15" x14ac:dyDescent="0.25"/>
  <cols>
    <col min="1" max="1" width="15.5703125" customWidth="1"/>
    <col min="2" max="2" width="16.85546875" customWidth="1"/>
    <col min="3" max="3" width="57.42578125" customWidth="1"/>
    <col min="4" max="4" width="21.28515625" customWidth="1"/>
    <col min="5" max="5" width="19.42578125" customWidth="1"/>
    <col min="6" max="6" width="13.42578125" customWidth="1"/>
  </cols>
  <sheetData>
    <row r="3" spans="1:6" ht="15.75" x14ac:dyDescent="0.25">
      <c r="A3" s="38"/>
      <c r="B3" s="17" t="s">
        <v>14</v>
      </c>
      <c r="C3" s="18" t="s">
        <v>0</v>
      </c>
      <c r="D3" s="19"/>
      <c r="E3" s="20"/>
      <c r="F3" s="21"/>
    </row>
    <row r="4" spans="1:6" x14ac:dyDescent="0.25">
      <c r="A4" s="39"/>
      <c r="B4" s="5" t="s">
        <v>15</v>
      </c>
      <c r="C4" s="5" t="s">
        <v>1</v>
      </c>
      <c r="D4" s="22" t="s">
        <v>2</v>
      </c>
      <c r="E4" s="23" t="s">
        <v>3</v>
      </c>
      <c r="F4" s="24" t="s">
        <v>4</v>
      </c>
    </row>
    <row r="5" spans="1:6" x14ac:dyDescent="0.25">
      <c r="A5" s="39">
        <v>43221</v>
      </c>
      <c r="B5" s="6"/>
      <c r="C5" s="7" t="s">
        <v>16</v>
      </c>
      <c r="D5" s="8"/>
      <c r="E5" s="4"/>
      <c r="F5" s="13">
        <f>179868.79</f>
        <v>179868.79</v>
      </c>
    </row>
    <row r="6" spans="1:6" ht="84.75" x14ac:dyDescent="0.25">
      <c r="A6" s="39">
        <v>43223</v>
      </c>
      <c r="B6" s="6">
        <v>14930</v>
      </c>
      <c r="C6" s="40" t="s">
        <v>17</v>
      </c>
      <c r="D6" s="8"/>
      <c r="E6" s="41">
        <v>48051.360000000001</v>
      </c>
      <c r="F6" s="13">
        <f>F5+D6-E6</f>
        <v>131817.43</v>
      </c>
    </row>
    <row r="7" spans="1:6" ht="22.5" customHeight="1" x14ac:dyDescent="0.25">
      <c r="A7" s="39">
        <v>43223</v>
      </c>
      <c r="B7" s="42" t="s">
        <v>5</v>
      </c>
      <c r="C7" s="7" t="s">
        <v>18</v>
      </c>
      <c r="D7" s="43">
        <v>125644</v>
      </c>
      <c r="E7" s="41"/>
      <c r="F7" s="13">
        <f t="shared" ref="F7:F22" si="0">F6+D7-E7</f>
        <v>257461.43</v>
      </c>
    </row>
    <row r="8" spans="1:6" x14ac:dyDescent="0.25">
      <c r="A8" s="39">
        <v>43223</v>
      </c>
      <c r="B8" s="42" t="s">
        <v>5</v>
      </c>
      <c r="C8" s="7" t="s">
        <v>18</v>
      </c>
      <c r="D8" s="43">
        <v>138600</v>
      </c>
      <c r="E8" s="41"/>
      <c r="F8" s="13">
        <f t="shared" si="0"/>
        <v>396061.43</v>
      </c>
    </row>
    <row r="9" spans="1:6" ht="60.75" x14ac:dyDescent="0.25">
      <c r="A9" s="44">
        <v>43228</v>
      </c>
      <c r="B9" s="6">
        <v>14931</v>
      </c>
      <c r="C9" s="15" t="s">
        <v>19</v>
      </c>
      <c r="D9" s="29"/>
      <c r="E9" s="30">
        <v>12000</v>
      </c>
      <c r="F9" s="13">
        <f t="shared" si="0"/>
        <v>384061.43</v>
      </c>
    </row>
    <row r="10" spans="1:6" ht="60.75" x14ac:dyDescent="0.25">
      <c r="A10" s="44">
        <v>43228</v>
      </c>
      <c r="B10" s="10" t="s">
        <v>20</v>
      </c>
      <c r="C10" s="3" t="s">
        <v>21</v>
      </c>
      <c r="D10" s="29"/>
      <c r="E10" s="45">
        <v>54340</v>
      </c>
      <c r="F10" s="13">
        <f t="shared" si="0"/>
        <v>329721.43</v>
      </c>
    </row>
    <row r="11" spans="1:6" ht="72.75" x14ac:dyDescent="0.25">
      <c r="A11" s="44">
        <v>43228</v>
      </c>
      <c r="B11" s="10" t="s">
        <v>22</v>
      </c>
      <c r="C11" s="3" t="s">
        <v>23</v>
      </c>
      <c r="D11" s="46"/>
      <c r="E11" s="47">
        <v>19760</v>
      </c>
      <c r="F11" s="13">
        <f t="shared" si="0"/>
        <v>309961.43</v>
      </c>
    </row>
    <row r="12" spans="1:6" ht="84.75" x14ac:dyDescent="0.25">
      <c r="A12" s="44">
        <v>43229</v>
      </c>
      <c r="B12" s="28">
        <v>14932</v>
      </c>
      <c r="C12" s="12" t="s">
        <v>24</v>
      </c>
      <c r="D12" s="46"/>
      <c r="E12" s="48">
        <v>39600</v>
      </c>
      <c r="F12" s="13">
        <f t="shared" si="0"/>
        <v>270361.43</v>
      </c>
    </row>
    <row r="13" spans="1:6" ht="30.75" customHeight="1" x14ac:dyDescent="0.25">
      <c r="A13" s="44">
        <v>43234</v>
      </c>
      <c r="B13" s="28" t="s">
        <v>5</v>
      </c>
      <c r="C13" s="3" t="s">
        <v>25</v>
      </c>
      <c r="D13" s="46">
        <v>1000000</v>
      </c>
      <c r="E13" s="48"/>
      <c r="F13" s="13">
        <f t="shared" si="0"/>
        <v>1270361.43</v>
      </c>
    </row>
    <row r="14" spans="1:6" ht="60.75" x14ac:dyDescent="0.25">
      <c r="A14" s="44">
        <v>43234</v>
      </c>
      <c r="B14" s="49" t="s">
        <v>26</v>
      </c>
      <c r="C14" s="3" t="s">
        <v>27</v>
      </c>
      <c r="D14" s="46"/>
      <c r="E14" s="50">
        <v>64220</v>
      </c>
      <c r="F14" s="13">
        <f t="shared" si="0"/>
        <v>1206141.43</v>
      </c>
    </row>
    <row r="15" spans="1:6" x14ac:dyDescent="0.25">
      <c r="A15" s="44">
        <v>43235</v>
      </c>
      <c r="B15" s="49">
        <v>14933</v>
      </c>
      <c r="C15" s="51" t="s">
        <v>6</v>
      </c>
      <c r="D15" s="46"/>
      <c r="E15" s="52">
        <v>0.01</v>
      </c>
      <c r="F15" s="13">
        <f t="shared" si="0"/>
        <v>1206141.42</v>
      </c>
    </row>
    <row r="16" spans="1:6" ht="67.5" customHeight="1" x14ac:dyDescent="0.25">
      <c r="A16" s="44">
        <v>43235</v>
      </c>
      <c r="B16" s="28">
        <v>14934</v>
      </c>
      <c r="C16" s="1" t="s">
        <v>28</v>
      </c>
      <c r="D16" s="46"/>
      <c r="E16" s="48">
        <v>39000</v>
      </c>
      <c r="F16" s="13">
        <f t="shared" si="0"/>
        <v>1167141.42</v>
      </c>
    </row>
    <row r="17" spans="1:6" ht="33" customHeight="1" x14ac:dyDescent="0.25">
      <c r="A17" s="44">
        <v>43235</v>
      </c>
      <c r="B17" s="28" t="s">
        <v>5</v>
      </c>
      <c r="C17" s="26" t="s">
        <v>29</v>
      </c>
      <c r="D17" s="46">
        <v>2100</v>
      </c>
      <c r="E17" s="48"/>
      <c r="F17" s="13">
        <f t="shared" si="0"/>
        <v>1169241.42</v>
      </c>
    </row>
    <row r="18" spans="1:6" ht="43.5" customHeight="1" x14ac:dyDescent="0.25">
      <c r="A18" s="44">
        <v>43236</v>
      </c>
      <c r="B18" s="28">
        <v>14935</v>
      </c>
      <c r="C18" s="9" t="s">
        <v>30</v>
      </c>
      <c r="D18" s="29"/>
      <c r="E18" s="48">
        <v>13310.63</v>
      </c>
      <c r="F18" s="13">
        <f t="shared" si="0"/>
        <v>1155930.79</v>
      </c>
    </row>
    <row r="19" spans="1:6" ht="66.75" customHeight="1" x14ac:dyDescent="0.25">
      <c r="A19" s="44">
        <v>43238</v>
      </c>
      <c r="B19" s="28">
        <v>14936</v>
      </c>
      <c r="C19" s="12" t="s">
        <v>31</v>
      </c>
      <c r="D19" s="29"/>
      <c r="E19" s="41">
        <v>44080</v>
      </c>
      <c r="F19" s="13">
        <f t="shared" si="0"/>
        <v>1111850.79</v>
      </c>
    </row>
    <row r="20" spans="1:6" ht="67.5" customHeight="1" x14ac:dyDescent="0.25">
      <c r="A20" s="44">
        <v>43243</v>
      </c>
      <c r="B20" s="28">
        <v>14937</v>
      </c>
      <c r="C20" s="53" t="s">
        <v>32</v>
      </c>
      <c r="D20" s="29"/>
      <c r="E20" s="54">
        <v>32844.839999999997</v>
      </c>
      <c r="F20" s="13">
        <f t="shared" si="0"/>
        <v>1079005.95</v>
      </c>
    </row>
    <row r="21" spans="1:6" x14ac:dyDescent="0.25">
      <c r="A21" s="44">
        <v>43251</v>
      </c>
      <c r="B21" s="55"/>
      <c r="C21" s="3" t="s">
        <v>7</v>
      </c>
      <c r="D21" s="46">
        <v>48330.55</v>
      </c>
      <c r="E21" s="54"/>
      <c r="F21" s="13">
        <f t="shared" si="0"/>
        <v>1127336.5</v>
      </c>
    </row>
    <row r="22" spans="1:6" ht="26.25" customHeight="1" x14ac:dyDescent="0.25">
      <c r="A22" s="44">
        <v>43251</v>
      </c>
      <c r="B22" s="55"/>
      <c r="C22" s="14" t="s">
        <v>8</v>
      </c>
      <c r="D22" s="29"/>
      <c r="E22" s="56">
        <v>5756.97</v>
      </c>
      <c r="F22" s="13">
        <f t="shared" si="0"/>
        <v>1121579.53</v>
      </c>
    </row>
    <row r="23" spans="1:6" ht="21" customHeight="1" x14ac:dyDescent="0.25">
      <c r="A23" s="44">
        <v>43251</v>
      </c>
      <c r="B23" s="55"/>
      <c r="C23" s="15" t="s">
        <v>9</v>
      </c>
      <c r="D23" s="46">
        <f>D7+D8+D13+D17</f>
        <v>1266344</v>
      </c>
      <c r="E23" s="48"/>
      <c r="F23" s="31"/>
    </row>
    <row r="24" spans="1:6" x14ac:dyDescent="0.25">
      <c r="A24" s="44">
        <v>43251</v>
      </c>
      <c r="B24" s="55"/>
      <c r="C24" s="3" t="s">
        <v>10</v>
      </c>
      <c r="D24" s="29"/>
      <c r="E24" s="56">
        <f>E6+E9+E12+E15+E16+E18+E19+E20</f>
        <v>228886.84</v>
      </c>
      <c r="F24" s="31"/>
    </row>
    <row r="25" spans="1:6" ht="23.25" customHeight="1" x14ac:dyDescent="0.25">
      <c r="A25" s="44">
        <v>43251</v>
      </c>
      <c r="B25" s="55"/>
      <c r="C25" s="3" t="s">
        <v>11</v>
      </c>
      <c r="D25" s="29"/>
      <c r="E25" s="50">
        <f>E10+E11+E14</f>
        <v>138320</v>
      </c>
      <c r="F25" s="31"/>
    </row>
    <row r="26" spans="1:6" ht="27" customHeight="1" x14ac:dyDescent="0.25">
      <c r="A26" s="57"/>
      <c r="B26" s="58"/>
      <c r="C26" s="12" t="s">
        <v>12</v>
      </c>
      <c r="D26" s="59"/>
      <c r="E26" s="60">
        <f>E22+E24+E25</f>
        <v>372963.81</v>
      </c>
      <c r="F26" s="16"/>
    </row>
    <row r="27" spans="1:6" x14ac:dyDescent="0.25">
      <c r="A27" s="2"/>
      <c r="B27" s="14" t="s">
        <v>8</v>
      </c>
      <c r="C27" s="25"/>
      <c r="D27" s="27">
        <v>5846.6</v>
      </c>
      <c r="E27" s="13">
        <f t="shared" ref="E27" si="1">E26+C27-D27</f>
        <v>367117.21</v>
      </c>
      <c r="F27" s="35"/>
    </row>
    <row r="28" spans="1:6" x14ac:dyDescent="0.25">
      <c r="A28" s="2"/>
      <c r="B28" s="15" t="s">
        <v>9</v>
      </c>
      <c r="C28" s="11"/>
      <c r="D28" s="27"/>
      <c r="E28" s="13"/>
      <c r="F28" s="35"/>
    </row>
    <row r="29" spans="1:6" ht="26.25" customHeight="1" x14ac:dyDescent="0.25">
      <c r="A29" s="28"/>
      <c r="B29" s="3" t="s">
        <v>10</v>
      </c>
      <c r="C29" s="29"/>
      <c r="D29" s="30">
        <f>D7+D8+D9+D10+D14+D15+D16+D18+D19+D21+D22</f>
        <v>312574.55</v>
      </c>
      <c r="E29" s="31"/>
      <c r="F29" s="35"/>
    </row>
    <row r="30" spans="1:6" ht="24.75" x14ac:dyDescent="0.25">
      <c r="A30" s="28"/>
      <c r="B30" s="3" t="s">
        <v>11</v>
      </c>
      <c r="C30" s="29"/>
      <c r="D30" s="30">
        <f>D11+D12+D13</f>
        <v>1000000</v>
      </c>
      <c r="E30" s="31"/>
      <c r="F30" s="35"/>
    </row>
    <row r="31" spans="1:6" x14ac:dyDescent="0.25">
      <c r="A31" s="32"/>
      <c r="B31" s="12" t="s">
        <v>12</v>
      </c>
      <c r="C31" s="33"/>
      <c r="D31" s="34">
        <f>D27+D29+D30</f>
        <v>1318421.1499999999</v>
      </c>
      <c r="E31" s="16"/>
      <c r="F31" s="35"/>
    </row>
    <row r="32" spans="1:6" x14ac:dyDescent="0.25">
      <c r="A32" s="35"/>
      <c r="B32" s="36" t="s">
        <v>13</v>
      </c>
      <c r="C32" s="35"/>
      <c r="D32" s="37">
        <v>3751295.27</v>
      </c>
      <c r="E32" s="35"/>
      <c r="F32" s="35"/>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2018-06-08T19:37:32Z</dcterms:modified>
</cp:coreProperties>
</file>