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7AD8298-0DFD-4262-BDD5-9F32DF6EC9BA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Plantilla Ejecución Marzo 2022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Marzo 2022'!$A$7:$AC$84</definedName>
    <definedName name="_xlnm.Print_Area" localSheetId="0">'Plantilla Ejecución Marzo 2022'!$B$1:$Q$107</definedName>
    <definedName name="_xlnm.Print_Titles" localSheetId="0">'Plantilla Ejecución Marzo 2022'!$B:$C,'Plantilla Ejecución Marzo 2022'!$1:$7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2" l="1"/>
  <c r="K9" i="2"/>
  <c r="O9" i="2"/>
  <c r="P11" i="2"/>
  <c r="J9" i="2"/>
  <c r="N9" i="2"/>
  <c r="E9" i="2"/>
  <c r="I9" i="2"/>
  <c r="D9" i="2"/>
  <c r="L9" i="2"/>
  <c r="P13" i="2"/>
  <c r="P14" i="2"/>
  <c r="V8" i="2"/>
  <c r="W8" i="2"/>
  <c r="X8" i="2"/>
  <c r="AC8" i="2"/>
  <c r="G9" i="2"/>
  <c r="M9" i="2"/>
  <c r="H9" i="2"/>
  <c r="D15" i="2"/>
  <c r="E15" i="2"/>
  <c r="G15" i="2"/>
  <c r="H15" i="2"/>
  <c r="I15" i="2"/>
  <c r="K15" i="2"/>
  <c r="L15" i="2"/>
  <c r="M15" i="2"/>
  <c r="O15" i="2"/>
  <c r="P16" i="2"/>
  <c r="P17" i="2"/>
  <c r="P18" i="2"/>
  <c r="F15" i="2"/>
  <c r="J15" i="2"/>
  <c r="N15" i="2"/>
  <c r="P19" i="2"/>
  <c r="P20" i="2"/>
  <c r="P21" i="2"/>
  <c r="P22" i="2"/>
  <c r="P23" i="2"/>
  <c r="P24" i="2"/>
  <c r="E25" i="2"/>
  <c r="F25" i="2"/>
  <c r="G25" i="2"/>
  <c r="I25" i="2"/>
  <c r="J25" i="2"/>
  <c r="K25" i="2"/>
  <c r="M25" i="2"/>
  <c r="N25" i="2"/>
  <c r="O25" i="2"/>
  <c r="P27" i="2"/>
  <c r="D25" i="2"/>
  <c r="P28" i="2"/>
  <c r="H25" i="2"/>
  <c r="L25" i="2"/>
  <c r="P29" i="2"/>
  <c r="P30" i="2"/>
  <c r="P31" i="2"/>
  <c r="P32" i="2"/>
  <c r="P33" i="2"/>
  <c r="P34" i="2"/>
  <c r="P36" i="2"/>
  <c r="P35" i="2" s="1"/>
  <c r="P37" i="2"/>
  <c r="P38" i="2"/>
  <c r="P39" i="2"/>
  <c r="P40" i="2"/>
  <c r="P41" i="2"/>
  <c r="P42" i="2"/>
  <c r="D43" i="2"/>
  <c r="P43" i="2"/>
  <c r="P44" i="2"/>
  <c r="P45" i="2"/>
  <c r="P46" i="2"/>
  <c r="P47" i="2"/>
  <c r="P48" i="2"/>
  <c r="P49" i="2"/>
  <c r="P50" i="2"/>
  <c r="D51" i="2"/>
  <c r="F51" i="2"/>
  <c r="G51" i="2"/>
  <c r="H51" i="2"/>
  <c r="J51" i="2"/>
  <c r="K51" i="2"/>
  <c r="L51" i="2"/>
  <c r="N51" i="2"/>
  <c r="O51" i="2"/>
  <c r="P52" i="2"/>
  <c r="P51" i="2" s="1"/>
  <c r="P53" i="2"/>
  <c r="P54" i="2"/>
  <c r="P55" i="2"/>
  <c r="P56" i="2"/>
  <c r="P57" i="2"/>
  <c r="P58" i="2"/>
  <c r="E51" i="2"/>
  <c r="I51" i="2"/>
  <c r="M51" i="2"/>
  <c r="P59" i="2"/>
  <c r="P60" i="2"/>
  <c r="P61" i="2"/>
  <c r="P62" i="2"/>
  <c r="P63" i="2"/>
  <c r="P64" i="2"/>
  <c r="P65" i="2"/>
  <c r="D66" i="2"/>
  <c r="E66" i="2"/>
  <c r="F66" i="2"/>
  <c r="G66" i="2"/>
  <c r="H66" i="2"/>
  <c r="I66" i="2"/>
  <c r="J66" i="2"/>
  <c r="K66" i="2"/>
  <c r="L66" i="2"/>
  <c r="M66" i="2"/>
  <c r="P66" i="2"/>
  <c r="P67" i="2"/>
  <c r="P68" i="2"/>
  <c r="E69" i="2"/>
  <c r="F69" i="2"/>
  <c r="G69" i="2"/>
  <c r="H69" i="2"/>
  <c r="I69" i="2"/>
  <c r="J69" i="2"/>
  <c r="K69" i="2"/>
  <c r="L69" i="2"/>
  <c r="M69" i="2"/>
  <c r="P69" i="2"/>
  <c r="P70" i="2"/>
  <c r="P71" i="2"/>
  <c r="P72" i="2"/>
  <c r="F9" i="2" l="1"/>
  <c r="P12" i="2"/>
  <c r="P9" i="2" s="1"/>
  <c r="O73" i="2"/>
  <c r="O84" i="2" s="1"/>
  <c r="K73" i="2"/>
  <c r="K84" i="2" s="1"/>
  <c r="N73" i="2"/>
  <c r="N84" i="2" s="1"/>
  <c r="J73" i="2"/>
  <c r="J84" i="2" s="1"/>
  <c r="F73" i="2"/>
  <c r="F84" i="2" s="1"/>
  <c r="P15" i="2"/>
  <c r="M73" i="2"/>
  <c r="M84" i="2" s="1"/>
  <c r="I73" i="2"/>
  <c r="I84" i="2" s="1"/>
  <c r="E73" i="2"/>
  <c r="E84" i="2" s="1"/>
  <c r="G73" i="2"/>
  <c r="G84" i="2" s="1"/>
  <c r="L73" i="2"/>
  <c r="L84" i="2" s="1"/>
  <c r="H73" i="2"/>
  <c r="H84" i="2" s="1"/>
  <c r="D73" i="2"/>
  <c r="D84" i="2" s="1"/>
  <c r="P26" i="2"/>
  <c r="P25" i="2" s="1"/>
  <c r="Y8" i="2"/>
  <c r="Z8" i="2" s="1"/>
  <c r="AA8" i="2" s="1"/>
  <c r="N108" i="2" l="1"/>
  <c r="P73" i="2"/>
  <c r="P84" i="2" s="1"/>
  <c r="G108" i="2"/>
  <c r="K108" i="2"/>
  <c r="L108" i="2"/>
  <c r="E108" i="2"/>
  <c r="H108" i="2"/>
  <c r="O108" i="2"/>
  <c r="M108" i="2"/>
  <c r="I108" i="2"/>
  <c r="F108" i="2"/>
  <c r="D108" i="2"/>
  <c r="AB7" i="2"/>
  <c r="AC7" i="2" s="1"/>
  <c r="J108" i="2"/>
  <c r="J4" i="2" l="1"/>
</calcChain>
</file>

<file path=xl/sharedStrings.xml><?xml version="1.0" encoding="utf-8"?>
<sst xmlns="http://schemas.openxmlformats.org/spreadsheetml/2006/main" count="144" uniqueCount="123">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</sst>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3ADD51B0-92C2-4671-8D8B-BC4F7B510ECD}"/>
            </a:ext>
          </a:extLst>
        </xdr:cNvPr>
        <xdr:cNvSpPr/>
      </xdr:nvSpPr>
      <xdr:spPr>
        <a:xfrm>
          <a:off x="1124465" y="200197"/>
          <a:ext cx="9024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96212</xdr:colOff>
      <xdr:row>0</xdr:row>
      <xdr:rowOff>239570</xdr:rowOff>
    </xdr:from>
    <xdr:ext cx="1457009" cy="753340"/>
    <xdr:pic>
      <xdr:nvPicPr>
        <xdr:cNvPr id="3" name="Picture 1">
          <a:extLst>
            <a:ext uri="{FF2B5EF4-FFF2-40B4-BE49-F238E27FC236}">
              <a16:creationId xmlns:a16="http://schemas.microsoft.com/office/drawing/2014/main" id="{EAC7E8F0-CA9C-4643-9F14-72AC603EB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12" y="191945"/>
          <a:ext cx="1457009" cy="7533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%20.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arzo"/>
      <sheetName val="Ejecución 2022"/>
      <sheetName val="Hoja1"/>
    </sheetNames>
    <sheetDataSet>
      <sheetData sheetId="0"/>
      <sheetData sheetId="1"/>
      <sheetData sheetId="2">
        <row r="228">
          <cell r="V228">
            <v>0</v>
          </cell>
        </row>
        <row r="229">
          <cell r="V22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2203-B95F-4354-8F78-99CF4F3B00B3}">
  <dimension ref="A1:AC108"/>
  <sheetViews>
    <sheetView showGridLines="0" tabSelected="1" view="pageBreakPreview" zoomScale="110" zoomScaleNormal="110" zoomScaleSheetLayoutView="11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H18" sqref="H18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4" t="s">
        <v>122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R1" s="10" t="s">
        <v>23</v>
      </c>
    </row>
    <row r="2" spans="1:29" ht="18.75" x14ac:dyDescent="0.25">
      <c r="B2" s="84" t="s">
        <v>121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R2" s="7" t="s">
        <v>22</v>
      </c>
    </row>
    <row r="3" spans="1:29" ht="18.75" x14ac:dyDescent="0.25">
      <c r="B3" s="84" t="s">
        <v>120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R3" s="7" t="s">
        <v>21</v>
      </c>
    </row>
    <row r="4" spans="1:29" ht="15.75" customHeight="1" x14ac:dyDescent="0.25">
      <c r="B4" s="81"/>
      <c r="C4" s="81"/>
      <c r="D4" s="81"/>
      <c r="E4" s="81"/>
      <c r="F4" s="82" t="s">
        <v>119</v>
      </c>
      <c r="G4" s="81"/>
      <c r="H4" s="81"/>
      <c r="I4" s="81"/>
      <c r="J4" s="83" t="str">
        <f>IF(D108=2,D7,IF(E108=2,E7,IF(F108=2,F7,IF(G108=2,G7,IF(H108=2,H7,IF(I108=2,I7,IF(J108=2,J7,IF(K108=2,K7,IF(L108=2,L7,IF(M108=2,M7,IF(N108=2,N7,IF(O108=2,O7,""))))))))))))</f>
        <v>Marzo</v>
      </c>
      <c r="K4" s="82" t="s">
        <v>118</v>
      </c>
      <c r="L4" s="81"/>
      <c r="M4" s="81"/>
      <c r="N4" s="81"/>
      <c r="O4" s="81"/>
      <c r="P4" s="81"/>
      <c r="R4" s="7" t="s">
        <v>20</v>
      </c>
    </row>
    <row r="5" spans="1:29" x14ac:dyDescent="0.25">
      <c r="B5" s="80" t="s">
        <v>117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R5" s="7" t="s">
        <v>19</v>
      </c>
    </row>
    <row r="6" spans="1:29" x14ac:dyDescent="0.25">
      <c r="D6" s="72"/>
      <c r="E6" s="72"/>
      <c r="F6" s="72"/>
      <c r="P6" s="9"/>
      <c r="R6" s="7" t="s">
        <v>18</v>
      </c>
    </row>
    <row r="7" spans="1:29" s="27" customFormat="1" ht="15.75" x14ac:dyDescent="0.25">
      <c r="A7" s="3"/>
      <c r="B7" s="79" t="s">
        <v>116</v>
      </c>
      <c r="C7" s="78" t="s">
        <v>115</v>
      </c>
      <c r="D7" s="78" t="s">
        <v>114</v>
      </c>
      <c r="E7" s="78" t="s">
        <v>113</v>
      </c>
      <c r="F7" s="78" t="s">
        <v>112</v>
      </c>
      <c r="G7" s="78" t="s">
        <v>111</v>
      </c>
      <c r="H7" s="78" t="s">
        <v>110</v>
      </c>
      <c r="I7" s="78" t="s">
        <v>109</v>
      </c>
      <c r="J7" s="78" t="s">
        <v>108</v>
      </c>
      <c r="K7" s="78" t="s">
        <v>107</v>
      </c>
      <c r="L7" s="78" t="s">
        <v>106</v>
      </c>
      <c r="M7" s="78" t="s">
        <v>105</v>
      </c>
      <c r="N7" s="78" t="s">
        <v>104</v>
      </c>
      <c r="O7" s="78" t="s">
        <v>103</v>
      </c>
      <c r="P7" s="78" t="s">
        <v>102</v>
      </c>
      <c r="AB7" s="77">
        <f>SUM(T8:AB8)</f>
        <v>11.029108875781253</v>
      </c>
      <c r="AC7" s="77">
        <f>+AB7+AC8</f>
        <v>13.989108875781252</v>
      </c>
    </row>
    <row r="8" spans="1:29" x14ac:dyDescent="0.25">
      <c r="B8" s="76" t="s">
        <v>101</v>
      </c>
      <c r="C8" s="75"/>
      <c r="D8" s="75"/>
      <c r="E8" s="73"/>
      <c r="F8" s="73"/>
      <c r="G8" s="73"/>
      <c r="H8" s="73"/>
      <c r="I8" s="73"/>
      <c r="J8" s="73"/>
      <c r="K8" s="74"/>
      <c r="L8" s="73"/>
      <c r="M8" s="73"/>
      <c r="N8" s="73"/>
      <c r="O8" s="73"/>
      <c r="P8" s="73"/>
      <c r="T8" s="72">
        <v>1</v>
      </c>
      <c r="U8" s="72">
        <v>1.05</v>
      </c>
      <c r="V8" s="71">
        <f>+U8*1.05</f>
        <v>1.1025</v>
      </c>
      <c r="W8" s="71">
        <f>+V8*1.05</f>
        <v>1.1576250000000001</v>
      </c>
      <c r="X8" s="71">
        <f>+W8*1.05</f>
        <v>1.2155062500000002</v>
      </c>
      <c r="Y8" s="71">
        <f>+X8*1.05</f>
        <v>1.2762815625000004</v>
      </c>
      <c r="Z8" s="71">
        <f>+Y8*1.05</f>
        <v>1.3400956406250004</v>
      </c>
      <c r="AA8" s="71">
        <f>+Z8*1.05</f>
        <v>1.4071004226562505</v>
      </c>
      <c r="AB8" s="72">
        <v>1.48</v>
      </c>
      <c r="AC8" s="71">
        <f>+AB8*2</f>
        <v>2.96</v>
      </c>
    </row>
    <row r="9" spans="1:29" s="27" customFormat="1" ht="30" x14ac:dyDescent="0.25">
      <c r="A9" s="16">
        <v>1</v>
      </c>
      <c r="B9" s="32" t="s">
        <v>100</v>
      </c>
      <c r="C9" s="70"/>
      <c r="D9" s="69">
        <f>SUM(D10:D14)</f>
        <v>2857959.2</v>
      </c>
      <c r="E9" s="68">
        <f>SUM(E10:E14)</f>
        <v>2912898</v>
      </c>
      <c r="F9" s="68">
        <f>SUM(F10:F14)</f>
        <v>2869523.9499999997</v>
      </c>
      <c r="G9" s="68">
        <f>SUM(G10:G14)</f>
        <v>0</v>
      </c>
      <c r="H9" s="68">
        <f>SUM(H10:H14)</f>
        <v>0</v>
      </c>
      <c r="I9" s="68">
        <f>SUM(I10:I14)</f>
        <v>0</v>
      </c>
      <c r="J9" s="68">
        <f>SUM(J10:J14)</f>
        <v>0</v>
      </c>
      <c r="K9" s="68">
        <f>SUM(K10:K14)</f>
        <v>0</v>
      </c>
      <c r="L9" s="68">
        <f>SUM(L10:L14)</f>
        <v>0</v>
      </c>
      <c r="M9" s="68">
        <f>SUM(M10:M14)</f>
        <v>0</v>
      </c>
      <c r="N9" s="68">
        <f>SUM(N10:N14)</f>
        <v>0</v>
      </c>
      <c r="O9" s="68">
        <f>SUM(O10:O14)</f>
        <v>0</v>
      </c>
      <c r="P9" s="67">
        <f>SUM(P10:P14)</f>
        <v>8640381.1500000004</v>
      </c>
      <c r="T9" s="66"/>
    </row>
    <row r="10" spans="1:29" s="27" customFormat="1" x14ac:dyDescent="0.25">
      <c r="A10" s="16">
        <v>2</v>
      </c>
      <c r="B10" s="44" t="s">
        <v>99</v>
      </c>
      <c r="D10" s="64">
        <v>2443267.62</v>
      </c>
      <c r="E10" s="55">
        <v>2491116.12</v>
      </c>
      <c r="F10" s="55">
        <v>2416116.12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41">
        <f>SUM(D10:O10)</f>
        <v>7350499.8600000003</v>
      </c>
    </row>
    <row r="11" spans="1:29" s="27" customFormat="1" x14ac:dyDescent="0.25">
      <c r="A11" s="16">
        <v>2</v>
      </c>
      <c r="B11" s="44" t="s">
        <v>98</v>
      </c>
      <c r="D11" s="64">
        <v>56250</v>
      </c>
      <c r="E11" s="55">
        <v>56250</v>
      </c>
      <c r="F11" s="55">
        <v>96250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41">
        <f>SUM(D11:O11)</f>
        <v>208750</v>
      </c>
    </row>
    <row r="12" spans="1:29" s="27" customFormat="1" ht="30" x14ac:dyDescent="0.25">
      <c r="A12" s="16">
        <v>2</v>
      </c>
      <c r="B12" s="44" t="s">
        <v>97</v>
      </c>
      <c r="D12" s="64">
        <v>0</v>
      </c>
      <c r="E12" s="55">
        <v>0</v>
      </c>
      <c r="F12" s="55">
        <v>2089.0500000000002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41">
        <f>SUM(D12:O12)</f>
        <v>2089.0500000000002</v>
      </c>
    </row>
    <row r="13" spans="1:29" s="27" customFormat="1" ht="30" x14ac:dyDescent="0.25">
      <c r="A13" s="16">
        <v>2</v>
      </c>
      <c r="B13" s="44" t="s">
        <v>96</v>
      </c>
      <c r="D13" s="64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41">
        <f>SUM(D13:O13)</f>
        <v>0</v>
      </c>
    </row>
    <row r="14" spans="1:29" s="27" customFormat="1" ht="30" x14ac:dyDescent="0.25">
      <c r="A14" s="16">
        <v>2</v>
      </c>
      <c r="B14" s="44" t="s">
        <v>95</v>
      </c>
      <c r="D14" s="64">
        <v>358441.58</v>
      </c>
      <c r="E14" s="65">
        <v>365531.88</v>
      </c>
      <c r="F14" s="65">
        <v>355068.77999999997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41">
        <f>SUM(D14:O14)</f>
        <v>1079042.24</v>
      </c>
    </row>
    <row r="15" spans="1:29" s="27" customFormat="1" x14ac:dyDescent="0.25">
      <c r="A15" s="16">
        <v>1</v>
      </c>
      <c r="B15" s="32" t="s">
        <v>94</v>
      </c>
      <c r="D15" s="63">
        <f>SUM(D16:D24)</f>
        <v>96998.68</v>
      </c>
      <c r="E15" s="62">
        <f>SUM(E16:E24)</f>
        <v>233847.91</v>
      </c>
      <c r="F15" s="62">
        <f>SUM(F16:F24)</f>
        <v>366299.75</v>
      </c>
      <c r="G15" s="62">
        <f>SUM(G16:G24)</f>
        <v>0</v>
      </c>
      <c r="H15" s="62">
        <f>SUM(H16:H24)</f>
        <v>0</v>
      </c>
      <c r="I15" s="62">
        <f>SUM(I16:I24)</f>
        <v>0</v>
      </c>
      <c r="J15" s="62">
        <f>SUM(J16:J24)</f>
        <v>0</v>
      </c>
      <c r="K15" s="62">
        <f>SUM(K16:K24)</f>
        <v>0</v>
      </c>
      <c r="L15" s="62">
        <f>SUM(L16:L24)</f>
        <v>0</v>
      </c>
      <c r="M15" s="62">
        <f>SUM(M16:M24)</f>
        <v>0</v>
      </c>
      <c r="N15" s="62">
        <f>SUM(N16:N24)</f>
        <v>0</v>
      </c>
      <c r="O15" s="62">
        <f>SUM(O16:O24)</f>
        <v>0</v>
      </c>
      <c r="P15" s="45">
        <f>+P16+P17+P18+P19+P21+P22+P23+P24</f>
        <v>697146.34</v>
      </c>
    </row>
    <row r="16" spans="1:29" s="27" customFormat="1" x14ac:dyDescent="0.25">
      <c r="A16" s="16">
        <v>2</v>
      </c>
      <c r="B16" s="44" t="s">
        <v>93</v>
      </c>
      <c r="D16" s="64">
        <v>96998.68</v>
      </c>
      <c r="E16" s="55">
        <v>179161.67</v>
      </c>
      <c r="F16" s="55">
        <v>144716.17000000001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41">
        <f>SUM(D16:O16)</f>
        <v>420876.52</v>
      </c>
    </row>
    <row r="17" spans="1:16" s="27" customFormat="1" ht="30" x14ac:dyDescent="0.25">
      <c r="A17" s="16">
        <v>2</v>
      </c>
      <c r="B17" s="44" t="s">
        <v>92</v>
      </c>
      <c r="D17" s="64">
        <v>0</v>
      </c>
      <c r="E17" s="55">
        <v>0</v>
      </c>
      <c r="F17" s="55">
        <v>52038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41">
        <f>SUM(D17:O17)</f>
        <v>52038</v>
      </c>
    </row>
    <row r="18" spans="1:16" s="27" customFormat="1" x14ac:dyDescent="0.25">
      <c r="A18" s="16">
        <v>2</v>
      </c>
      <c r="B18" s="44" t="s">
        <v>91</v>
      </c>
      <c r="D18" s="64">
        <v>0</v>
      </c>
      <c r="E18" s="55">
        <v>0</v>
      </c>
      <c r="F18" s="55">
        <v>73314.460000000006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41">
        <f>SUM(D18:O18)</f>
        <v>73314.460000000006</v>
      </c>
    </row>
    <row r="19" spans="1:16" s="27" customFormat="1" ht="18" customHeight="1" x14ac:dyDescent="0.25">
      <c r="A19" s="16">
        <v>2</v>
      </c>
      <c r="B19" s="44" t="s">
        <v>90</v>
      </c>
      <c r="D19" s="64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41">
        <f>SUM(D19:M19)</f>
        <v>0</v>
      </c>
    </row>
    <row r="20" spans="1:16" s="27" customFormat="1" x14ac:dyDescent="0.25">
      <c r="A20" s="16">
        <v>2</v>
      </c>
      <c r="B20" s="44" t="s">
        <v>89</v>
      </c>
      <c r="D20" s="64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41">
        <f>SUM(D20:M20)</f>
        <v>0</v>
      </c>
    </row>
    <row r="21" spans="1:16" s="27" customFormat="1" x14ac:dyDescent="0.25">
      <c r="A21" s="16">
        <v>2</v>
      </c>
      <c r="B21" s="44" t="s">
        <v>88</v>
      </c>
      <c r="D21" s="64">
        <v>0</v>
      </c>
      <c r="E21" s="55">
        <v>48196.24</v>
      </c>
      <c r="F21" s="55">
        <v>24098.12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41">
        <f>SUM(D21:O21)</f>
        <v>72294.36</v>
      </c>
    </row>
    <row r="22" spans="1:16" s="27" customFormat="1" ht="45" x14ac:dyDescent="0.25">
      <c r="A22" s="16">
        <v>2</v>
      </c>
      <c r="B22" s="44" t="s">
        <v>87</v>
      </c>
      <c r="D22" s="64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41">
        <f>SUM(D22:O22)</f>
        <v>0</v>
      </c>
    </row>
    <row r="23" spans="1:16" s="27" customFormat="1" ht="30" x14ac:dyDescent="0.25">
      <c r="A23" s="16">
        <v>2</v>
      </c>
      <c r="B23" s="44" t="s">
        <v>86</v>
      </c>
      <c r="D23" s="64">
        <v>0</v>
      </c>
      <c r="E23" s="55">
        <v>0</v>
      </c>
      <c r="F23" s="55">
        <v>65171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41">
        <f>SUM(D23:O23)</f>
        <v>65171</v>
      </c>
    </row>
    <row r="24" spans="1:16" s="27" customFormat="1" ht="30" x14ac:dyDescent="0.25">
      <c r="A24" s="16">
        <v>2</v>
      </c>
      <c r="B24" s="44" t="s">
        <v>85</v>
      </c>
      <c r="D24" s="64">
        <v>0</v>
      </c>
      <c r="E24" s="55">
        <v>6490</v>
      </c>
      <c r="F24" s="55">
        <v>6962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41">
        <f>SUM(D24:O24)</f>
        <v>13452</v>
      </c>
    </row>
    <row r="25" spans="1:16" s="27" customFormat="1" x14ac:dyDescent="0.25">
      <c r="A25" s="16">
        <v>1</v>
      </c>
      <c r="B25" s="32" t="s">
        <v>84</v>
      </c>
      <c r="D25" s="62">
        <f>SUM(D26:D34)</f>
        <v>0</v>
      </c>
      <c r="E25" s="62">
        <f>SUM(E26:E34)</f>
        <v>0</v>
      </c>
      <c r="F25" s="62">
        <f>SUM(F26:F34)</f>
        <v>66881.09</v>
      </c>
      <c r="G25" s="62">
        <f>SUM(G26:G34)</f>
        <v>0</v>
      </c>
      <c r="H25" s="62">
        <f>SUM(H26:H34)</f>
        <v>0</v>
      </c>
      <c r="I25" s="62">
        <f>SUM(I26:I34)</f>
        <v>0</v>
      </c>
      <c r="J25" s="62">
        <f>SUM(J26:J34)</f>
        <v>0</v>
      </c>
      <c r="K25" s="62">
        <f>SUM(K26:K34)</f>
        <v>0</v>
      </c>
      <c r="L25" s="62">
        <f>SUM(L26:L34)</f>
        <v>0</v>
      </c>
      <c r="M25" s="62">
        <f>SUM(M26:M34)</f>
        <v>0</v>
      </c>
      <c r="N25" s="62">
        <f>SUM(N26:N34)</f>
        <v>0</v>
      </c>
      <c r="O25" s="62">
        <f>SUM(O26:O34)</f>
        <v>0</v>
      </c>
      <c r="P25" s="62">
        <f>SUM(P26:P34)</f>
        <v>66881.09</v>
      </c>
    </row>
    <row r="26" spans="1:16" s="27" customFormat="1" ht="30" x14ac:dyDescent="0.25">
      <c r="A26" s="16">
        <v>2</v>
      </c>
      <c r="B26" s="44" t="s">
        <v>83</v>
      </c>
      <c r="D26" s="64">
        <v>0</v>
      </c>
      <c r="E26" s="55">
        <v>0</v>
      </c>
      <c r="F26" s="55">
        <v>10550.310000000001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41">
        <f>SUM(D26:O26)</f>
        <v>10550.310000000001</v>
      </c>
    </row>
    <row r="27" spans="1:16" s="27" customFormat="1" x14ac:dyDescent="0.25">
      <c r="A27" s="16">
        <v>2</v>
      </c>
      <c r="B27" s="44" t="s">
        <v>82</v>
      </c>
      <c r="D27" s="64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41">
        <f>SUM(D27:O27)</f>
        <v>0</v>
      </c>
    </row>
    <row r="28" spans="1:16" s="27" customFormat="1" ht="30" x14ac:dyDescent="0.25">
      <c r="A28" s="16">
        <v>2</v>
      </c>
      <c r="B28" s="44" t="s">
        <v>81</v>
      </c>
      <c r="D28" s="64">
        <v>0</v>
      </c>
      <c r="E28" s="55">
        <v>0</v>
      </c>
      <c r="F28" s="55">
        <v>31638.16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41">
        <f>SUM(D28:O28)</f>
        <v>31638.16</v>
      </c>
    </row>
    <row r="29" spans="1:16" s="27" customFormat="1" x14ac:dyDescent="0.25">
      <c r="A29" s="16">
        <v>2</v>
      </c>
      <c r="B29" s="44" t="s">
        <v>80</v>
      </c>
      <c r="D29" s="64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41">
        <f>SUM(D29:O29)</f>
        <v>0</v>
      </c>
    </row>
    <row r="30" spans="1:16" s="27" customFormat="1" ht="30" x14ac:dyDescent="0.25">
      <c r="A30" s="16">
        <v>2</v>
      </c>
      <c r="B30" s="44" t="s">
        <v>79</v>
      </c>
      <c r="D30" s="64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41">
        <f>SUM(D30:O30)</f>
        <v>0</v>
      </c>
    </row>
    <row r="31" spans="1:16" s="27" customFormat="1" ht="30" x14ac:dyDescent="0.25">
      <c r="A31" s="16">
        <v>2</v>
      </c>
      <c r="B31" s="44" t="s">
        <v>78</v>
      </c>
      <c r="D31" s="64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41">
        <f>SUM(D31:M31)</f>
        <v>0</v>
      </c>
    </row>
    <row r="32" spans="1:16" s="27" customFormat="1" ht="30" x14ac:dyDescent="0.25">
      <c r="A32" s="16">
        <v>2</v>
      </c>
      <c r="B32" s="44" t="s">
        <v>77</v>
      </c>
      <c r="D32" s="64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41">
        <f>SUM(E32:M32)</f>
        <v>0</v>
      </c>
    </row>
    <row r="33" spans="1:16" s="27" customFormat="1" ht="45" x14ac:dyDescent="0.25">
      <c r="A33" s="16">
        <v>2</v>
      </c>
      <c r="B33" s="44" t="s">
        <v>76</v>
      </c>
      <c r="D33" s="49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41">
        <f>SUM(D33:M33)</f>
        <v>0</v>
      </c>
    </row>
    <row r="34" spans="1:16" s="27" customFormat="1" x14ac:dyDescent="0.25">
      <c r="A34" s="16">
        <v>2</v>
      </c>
      <c r="B34" s="44" t="s">
        <v>75</v>
      </c>
      <c r="D34" s="64">
        <v>0</v>
      </c>
      <c r="E34" s="55">
        <v>0</v>
      </c>
      <c r="F34" s="55">
        <v>24692.620000000003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41">
        <f>SUM(D34:O34)</f>
        <v>24692.620000000003</v>
      </c>
    </row>
    <row r="35" spans="1:16" s="27" customFormat="1" x14ac:dyDescent="0.25">
      <c r="A35" s="16">
        <v>1</v>
      </c>
      <c r="B35" s="32" t="s">
        <v>74</v>
      </c>
      <c r="D35" s="49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1">
        <f>+P36+P37+P38+P40+P41+P42</f>
        <v>0</v>
      </c>
    </row>
    <row r="36" spans="1:16" s="27" customFormat="1" ht="30" x14ac:dyDescent="0.25">
      <c r="A36" s="16">
        <v>2</v>
      </c>
      <c r="B36" s="44" t="s">
        <v>73</v>
      </c>
      <c r="D36" s="49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41">
        <f>SUM(D36:M36)</f>
        <v>0</v>
      </c>
    </row>
    <row r="37" spans="1:16" s="27" customFormat="1" ht="30" x14ac:dyDescent="0.25">
      <c r="A37" s="16">
        <v>2</v>
      </c>
      <c r="B37" s="44" t="s">
        <v>72</v>
      </c>
      <c r="D37" s="49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41">
        <f>SUM(D37:M37)</f>
        <v>0</v>
      </c>
    </row>
    <row r="38" spans="1:16" s="27" customFormat="1" ht="30" x14ac:dyDescent="0.25">
      <c r="A38" s="16">
        <v>2</v>
      </c>
      <c r="B38" s="44" t="s">
        <v>71</v>
      </c>
      <c r="D38" s="49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41">
        <f>SUM(D38:M38)</f>
        <v>0</v>
      </c>
    </row>
    <row r="39" spans="1:16" s="27" customFormat="1" ht="30" x14ac:dyDescent="0.25">
      <c r="A39" s="16">
        <v>2</v>
      </c>
      <c r="B39" s="44" t="s">
        <v>70</v>
      </c>
      <c r="D39" s="49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41">
        <f>SUM(D39:M39)</f>
        <v>0</v>
      </c>
    </row>
    <row r="40" spans="1:16" s="27" customFormat="1" ht="30" x14ac:dyDescent="0.25">
      <c r="A40" s="16">
        <v>2</v>
      </c>
      <c r="B40" s="44" t="s">
        <v>69</v>
      </c>
      <c r="D40" s="49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41">
        <f>SUM(D40:M40)</f>
        <v>0</v>
      </c>
    </row>
    <row r="41" spans="1:16" s="27" customFormat="1" ht="30" x14ac:dyDescent="0.25">
      <c r="A41" s="16">
        <v>2</v>
      </c>
      <c r="B41" s="44" t="s">
        <v>68</v>
      </c>
      <c r="D41" s="49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41">
        <f>SUM(D41:M41)</f>
        <v>0</v>
      </c>
    </row>
    <row r="42" spans="1:16" s="27" customFormat="1" ht="30" x14ac:dyDescent="0.25">
      <c r="A42" s="16">
        <v>2</v>
      </c>
      <c r="B42" s="44" t="s">
        <v>67</v>
      </c>
      <c r="D42" s="49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41">
        <f>SUM(D42:M42)</f>
        <v>0</v>
      </c>
    </row>
    <row r="43" spans="1:16" s="27" customFormat="1" x14ac:dyDescent="0.25">
      <c r="A43" s="16">
        <v>1</v>
      </c>
      <c r="B43" s="32" t="s">
        <v>66</v>
      </c>
      <c r="D43" s="53">
        <f>+D44+D45+D46+D47+D48+D49+D50</f>
        <v>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41">
        <f>SUM(D43:M43)</f>
        <v>0</v>
      </c>
    </row>
    <row r="44" spans="1:16" s="27" customFormat="1" ht="30" x14ac:dyDescent="0.25">
      <c r="A44" s="16">
        <v>2</v>
      </c>
      <c r="B44" s="44" t="s">
        <v>65</v>
      </c>
      <c r="D44" s="49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41">
        <f>SUM(D44:M44)</f>
        <v>0</v>
      </c>
    </row>
    <row r="45" spans="1:16" s="27" customFormat="1" ht="30" x14ac:dyDescent="0.25">
      <c r="A45" s="16">
        <v>2</v>
      </c>
      <c r="B45" s="44" t="s">
        <v>64</v>
      </c>
      <c r="D45" s="49">
        <v>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1">
        <f>SUM(D45:M45)</f>
        <v>0</v>
      </c>
    </row>
    <row r="46" spans="1:16" s="27" customFormat="1" ht="30" x14ac:dyDescent="0.25">
      <c r="A46" s="16">
        <v>2</v>
      </c>
      <c r="B46" s="44" t="s">
        <v>63</v>
      </c>
      <c r="D46" s="49"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41">
        <f>SUM(D46:M46)</f>
        <v>0</v>
      </c>
    </row>
    <row r="47" spans="1:16" s="27" customFormat="1" ht="30" x14ac:dyDescent="0.25">
      <c r="A47" s="16">
        <v>2</v>
      </c>
      <c r="B47" s="44" t="s">
        <v>62</v>
      </c>
      <c r="D47" s="49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41">
        <f>SUM(D47:M47)</f>
        <v>0</v>
      </c>
    </row>
    <row r="48" spans="1:16" s="27" customFormat="1" ht="30" x14ac:dyDescent="0.25">
      <c r="A48" s="16">
        <v>2</v>
      </c>
      <c r="B48" s="44" t="s">
        <v>61</v>
      </c>
      <c r="D48" s="49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41">
        <f>SUM(D48:M48)</f>
        <v>0</v>
      </c>
    </row>
    <row r="49" spans="1:19" s="27" customFormat="1" ht="30" x14ac:dyDescent="0.25">
      <c r="A49" s="16">
        <v>2</v>
      </c>
      <c r="B49" s="44" t="s">
        <v>60</v>
      </c>
      <c r="D49" s="49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41">
        <f>SUM(D49:M49)</f>
        <v>0</v>
      </c>
    </row>
    <row r="50" spans="1:19" s="27" customFormat="1" ht="30" x14ac:dyDescent="0.25">
      <c r="A50" s="16">
        <v>2</v>
      </c>
      <c r="B50" s="44" t="s">
        <v>59</v>
      </c>
      <c r="D50" s="43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41">
        <f>SUM(D50:M50)</f>
        <v>0</v>
      </c>
    </row>
    <row r="51" spans="1:19" s="27" customFormat="1" ht="30" x14ac:dyDescent="0.25">
      <c r="A51" s="16">
        <v>1</v>
      </c>
      <c r="B51" s="32" t="s">
        <v>58</v>
      </c>
      <c r="D51" s="63">
        <f>SUM(D52:D65)</f>
        <v>0</v>
      </c>
      <c r="E51" s="61">
        <f>SUM(E52:E65)</f>
        <v>0</v>
      </c>
      <c r="F51" s="61">
        <f>SUM(F52:F65)</f>
        <v>0</v>
      </c>
      <c r="G51" s="61">
        <f>SUM(G52:G65)</f>
        <v>0</v>
      </c>
      <c r="H51" s="61">
        <f>SUM(H52:H65)</f>
        <v>0</v>
      </c>
      <c r="I51" s="61">
        <f>SUM(I52:I65)</f>
        <v>0</v>
      </c>
      <c r="J51" s="62">
        <f>SUM(J52:J65)</f>
        <v>0</v>
      </c>
      <c r="K51" s="62">
        <f>SUM(K52:K65)</f>
        <v>0</v>
      </c>
      <c r="L51" s="62">
        <f>SUM(L52:L65)</f>
        <v>0</v>
      </c>
      <c r="M51" s="62">
        <f>SUM(M52:M65)</f>
        <v>0</v>
      </c>
      <c r="N51" s="61">
        <f>SUM(N52:N65)</f>
        <v>0</v>
      </c>
      <c r="O51" s="61">
        <f>SUM(O52:O65)</f>
        <v>0</v>
      </c>
      <c r="P51" s="45">
        <f>SUM(P52:P65)</f>
        <v>0</v>
      </c>
      <c r="Q51" s="31" t="s">
        <v>35</v>
      </c>
      <c r="R51" s="50" t="s">
        <v>35</v>
      </c>
      <c r="S51" s="50" t="s">
        <v>35</v>
      </c>
    </row>
    <row r="52" spans="1:19" s="27" customFormat="1" x14ac:dyDescent="0.25">
      <c r="A52" s="16">
        <v>2</v>
      </c>
      <c r="B52" s="44" t="s">
        <v>57</v>
      </c>
      <c r="D52" s="60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8">
        <f>SUM(D52:O52)</f>
        <v>0</v>
      </c>
    </row>
    <row r="53" spans="1:19" s="27" customFormat="1" ht="30" x14ac:dyDescent="0.25">
      <c r="A53" s="16">
        <v>2</v>
      </c>
      <c r="B53" s="44" t="s">
        <v>56</v>
      </c>
      <c r="D53" s="56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41">
        <f>SUM(D53:M53)</f>
        <v>0</v>
      </c>
    </row>
    <row r="54" spans="1:19" s="27" customFormat="1" ht="30" x14ac:dyDescent="0.25">
      <c r="A54" s="16">
        <v>2</v>
      </c>
      <c r="B54" s="44" t="s">
        <v>55</v>
      </c>
      <c r="D54" s="57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1">
        <f>SUM(D54:M54)</f>
        <v>0</v>
      </c>
    </row>
    <row r="55" spans="1:19" s="27" customFormat="1" ht="30" x14ac:dyDescent="0.25">
      <c r="A55" s="16">
        <v>2</v>
      </c>
      <c r="B55" s="44" t="s">
        <v>54</v>
      </c>
      <c r="D55" s="57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1">
        <f>SUM(D55:M55)</f>
        <v>0</v>
      </c>
    </row>
    <row r="56" spans="1:19" s="27" customFormat="1" ht="30" x14ac:dyDescent="0.25">
      <c r="A56" s="16">
        <v>2</v>
      </c>
      <c r="B56" s="44" t="s">
        <v>53</v>
      </c>
      <c r="D56" s="56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41">
        <f>SUM(D56:M56)</f>
        <v>0</v>
      </c>
    </row>
    <row r="57" spans="1:19" s="27" customFormat="1" ht="30" x14ac:dyDescent="0.25">
      <c r="A57" s="16">
        <v>2</v>
      </c>
      <c r="B57" s="44" t="s">
        <v>52</v>
      </c>
      <c r="D57" s="56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41">
        <f>SUM(D57:M57)</f>
        <v>0</v>
      </c>
    </row>
    <row r="58" spans="1:19" s="27" customFormat="1" ht="30" x14ac:dyDescent="0.25">
      <c r="A58" s="16">
        <v>2</v>
      </c>
      <c r="B58" s="44" t="s">
        <v>51</v>
      </c>
      <c r="D58" s="57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1">
        <f>SUM(D58:M58)</f>
        <v>0</v>
      </c>
    </row>
    <row r="59" spans="1:19" s="27" customFormat="1" x14ac:dyDescent="0.25">
      <c r="A59" s="16">
        <v>2</v>
      </c>
      <c r="B59" s="44" t="s">
        <v>50</v>
      </c>
      <c r="D59" s="56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41">
        <f>'[1]Ejecución 2022'!V228</f>
        <v>0</v>
      </c>
    </row>
    <row r="60" spans="1:19" s="27" customFormat="1" ht="45" x14ac:dyDescent="0.25">
      <c r="A60" s="16">
        <v>2</v>
      </c>
      <c r="B60" s="44" t="s">
        <v>49</v>
      </c>
      <c r="D60" s="56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41">
        <f>'[1]Ejecución 2022'!V229</f>
        <v>0</v>
      </c>
    </row>
    <row r="61" spans="1:19" s="27" customFormat="1" x14ac:dyDescent="0.25">
      <c r="A61" s="16">
        <v>1</v>
      </c>
      <c r="B61" s="32" t="s">
        <v>48</v>
      </c>
      <c r="D61" s="5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41">
        <f>SUM(D61:M61)</f>
        <v>0</v>
      </c>
    </row>
    <row r="62" spans="1:19" s="27" customFormat="1" x14ac:dyDescent="0.25">
      <c r="A62" s="16">
        <v>2</v>
      </c>
      <c r="B62" s="44" t="s">
        <v>47</v>
      </c>
      <c r="D62" s="54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41">
        <f>SUM(D62:M62)</f>
        <v>0</v>
      </c>
    </row>
    <row r="63" spans="1:19" s="27" customFormat="1" x14ac:dyDescent="0.25">
      <c r="A63" s="16">
        <v>2</v>
      </c>
      <c r="B63" s="44" t="s">
        <v>46</v>
      </c>
      <c r="D63" s="54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41">
        <f>SUM(D63:M63)</f>
        <v>0</v>
      </c>
    </row>
    <row r="64" spans="1:19" s="27" customFormat="1" ht="30" x14ac:dyDescent="0.25">
      <c r="A64" s="16">
        <v>2</v>
      </c>
      <c r="B64" s="44" t="s">
        <v>45</v>
      </c>
      <c r="D64" s="5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41">
        <f>SUM(D64:M64)</f>
        <v>0</v>
      </c>
    </row>
    <row r="65" spans="1:19" s="27" customFormat="1" ht="45" x14ac:dyDescent="0.25">
      <c r="A65" s="16">
        <v>2</v>
      </c>
      <c r="B65" s="44" t="s">
        <v>44</v>
      </c>
      <c r="D65" s="5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41">
        <f>SUM(D65:M65)</f>
        <v>0</v>
      </c>
    </row>
    <row r="66" spans="1:19" s="27" customFormat="1" ht="30" x14ac:dyDescent="0.25">
      <c r="A66" s="16">
        <v>1</v>
      </c>
      <c r="B66" s="32" t="s">
        <v>43</v>
      </c>
      <c r="D66" s="53">
        <f>+D67+D68</f>
        <v>0</v>
      </c>
      <c r="E66" s="52">
        <f>+E67+E68</f>
        <v>0</v>
      </c>
      <c r="F66" s="52">
        <f>+F67+F68</f>
        <v>0</v>
      </c>
      <c r="G66" s="52">
        <f>+G67+G68</f>
        <v>0</v>
      </c>
      <c r="H66" s="52">
        <f>+H67+H68</f>
        <v>0</v>
      </c>
      <c r="I66" s="52">
        <f>+I67+I68</f>
        <v>0</v>
      </c>
      <c r="J66" s="52">
        <f>+J67+J68</f>
        <v>0</v>
      </c>
      <c r="K66" s="52">
        <f>+K67+K68</f>
        <v>0</v>
      </c>
      <c r="L66" s="52">
        <f>+L67+L68</f>
        <v>0</v>
      </c>
      <c r="M66" s="52">
        <f>+M67+M68</f>
        <v>0</v>
      </c>
      <c r="N66" s="31">
        <v>0</v>
      </c>
      <c r="O66" s="31">
        <v>0</v>
      </c>
      <c r="P66" s="51">
        <f>+P67+P68</f>
        <v>0</v>
      </c>
      <c r="R66" s="50"/>
      <c r="S66" s="50"/>
    </row>
    <row r="67" spans="1:19" s="27" customFormat="1" x14ac:dyDescent="0.25">
      <c r="A67" s="16">
        <v>2</v>
      </c>
      <c r="B67" s="44" t="s">
        <v>42</v>
      </c>
      <c r="D67" s="49">
        <v>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41">
        <f>SUM(D67:M67)</f>
        <v>0</v>
      </c>
    </row>
    <row r="68" spans="1:19" s="27" customFormat="1" ht="30" x14ac:dyDescent="0.25">
      <c r="A68" s="16">
        <v>2</v>
      </c>
      <c r="B68" s="44" t="s">
        <v>41</v>
      </c>
      <c r="D68" s="43">
        <v>0</v>
      </c>
      <c r="E68" s="42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41">
        <f>SUM(D68:M68)</f>
        <v>0</v>
      </c>
    </row>
    <row r="69" spans="1:19" s="27" customFormat="1" x14ac:dyDescent="0.25">
      <c r="A69" s="16">
        <v>1</v>
      </c>
      <c r="B69" s="32" t="s">
        <v>40</v>
      </c>
      <c r="D69" s="48"/>
      <c r="E69" s="47">
        <f>+E70+E71+E72</f>
        <v>0</v>
      </c>
      <c r="F69" s="47">
        <f>+F70+F71+F72</f>
        <v>0</v>
      </c>
      <c r="G69" s="47">
        <f>+G70+G71+G72</f>
        <v>0</v>
      </c>
      <c r="H69" s="47">
        <f>+H70+H71+H72</f>
        <v>0</v>
      </c>
      <c r="I69" s="47">
        <f>+I70+I71+I72</f>
        <v>0</v>
      </c>
      <c r="J69" s="47">
        <f>+J70+J71+J72</f>
        <v>0</v>
      </c>
      <c r="K69" s="47">
        <f>+K70+K71+K72</f>
        <v>0</v>
      </c>
      <c r="L69" s="47">
        <f>+L70+L71+L72</f>
        <v>0</v>
      </c>
      <c r="M69" s="47">
        <f>+M70+M71+M72</f>
        <v>0</v>
      </c>
      <c r="N69" s="46">
        <v>0</v>
      </c>
      <c r="O69" s="46">
        <v>0</v>
      </c>
      <c r="P69" s="45">
        <f>+P70+P71+P72</f>
        <v>0</v>
      </c>
    </row>
    <row r="70" spans="1:19" s="27" customFormat="1" ht="30" x14ac:dyDescent="0.25">
      <c r="A70" s="16">
        <v>2</v>
      </c>
      <c r="B70" s="44" t="s">
        <v>39</v>
      </c>
      <c r="D70" s="43">
        <v>0</v>
      </c>
      <c r="E70" s="42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41">
        <f>SUM(D70:M70)</f>
        <v>0</v>
      </c>
    </row>
    <row r="71" spans="1:19" s="27" customFormat="1" ht="30" x14ac:dyDescent="0.25">
      <c r="A71" s="16">
        <v>2</v>
      </c>
      <c r="B71" s="44" t="s">
        <v>38</v>
      </c>
      <c r="D71" s="43">
        <v>0</v>
      </c>
      <c r="E71" s="42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41">
        <f>SUM(D71:M71)</f>
        <v>0</v>
      </c>
    </row>
    <row r="72" spans="1:19" s="27" customFormat="1" ht="30" x14ac:dyDescent="0.25">
      <c r="A72" s="16">
        <v>2</v>
      </c>
      <c r="B72" s="44" t="s">
        <v>37</v>
      </c>
      <c r="D72" s="43">
        <v>0</v>
      </c>
      <c r="E72" s="42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41">
        <f>SUM(D72:M72)</f>
        <v>0</v>
      </c>
    </row>
    <row r="73" spans="1:19" s="27" customFormat="1" x14ac:dyDescent="0.25">
      <c r="A73" s="16"/>
      <c r="B73" s="40" t="s">
        <v>36</v>
      </c>
      <c r="C73" s="39"/>
      <c r="D73" s="38">
        <f>+D9+D15+D25+D35</f>
        <v>2954957.8800000004</v>
      </c>
      <c r="E73" s="38">
        <f>+E9+E15+E25+E35+E51</f>
        <v>3146745.91</v>
      </c>
      <c r="F73" s="38">
        <f>+F9+F15+F25+F35+F51</f>
        <v>3302704.7899999996</v>
      </c>
      <c r="G73" s="38">
        <f>+G9+G15+G25+G35+G51</f>
        <v>0</v>
      </c>
      <c r="H73" s="38">
        <f>+H9+H15+H25+H35+H51</f>
        <v>0</v>
      </c>
      <c r="I73" s="38">
        <f>+I9+I15+I25+I51+I66+I69</f>
        <v>0</v>
      </c>
      <c r="J73" s="38">
        <f>J9+J15+J25+J51</f>
        <v>0</v>
      </c>
      <c r="K73" s="38">
        <f>K9+K15+K25+K51+K24</f>
        <v>0</v>
      </c>
      <c r="L73" s="38">
        <f>L9+L15+L25+L51</f>
        <v>0</v>
      </c>
      <c r="M73" s="38">
        <f>+M9+M15+M25+M51+M66+M69</f>
        <v>0</v>
      </c>
      <c r="N73" s="38">
        <f>+N9+N15+N25+N51+N66+N69</f>
        <v>0</v>
      </c>
      <c r="O73" s="38">
        <f>+O9+O15+O25+O51+O66+O69</f>
        <v>0</v>
      </c>
      <c r="P73" s="37">
        <f>+P9+P15+P25+P27+P51+P59+P66+P69</f>
        <v>9404408.5800000001</v>
      </c>
    </row>
    <row r="74" spans="1:19" s="27" customFormat="1" x14ac:dyDescent="0.25">
      <c r="A74" s="16"/>
      <c r="B74" s="36"/>
      <c r="D74" s="35"/>
      <c r="E74" s="28"/>
      <c r="F74" s="28"/>
      <c r="G74" s="28"/>
      <c r="H74" s="28"/>
      <c r="I74" s="28"/>
      <c r="J74" s="34"/>
      <c r="K74" s="28" t="s">
        <v>35</v>
      </c>
      <c r="L74" s="28" t="s">
        <v>35</v>
      </c>
      <c r="M74" s="28"/>
      <c r="N74" s="28"/>
      <c r="O74" s="28"/>
      <c r="P74" s="28" t="s">
        <v>35</v>
      </c>
    </row>
    <row r="75" spans="1:19" s="27" customFormat="1" x14ac:dyDescent="0.25">
      <c r="A75" s="16"/>
      <c r="B75" s="33" t="s">
        <v>34</v>
      </c>
      <c r="C75" s="29"/>
      <c r="D75" s="29"/>
      <c r="E75" s="29"/>
      <c r="F75" s="29">
        <v>0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9" s="27" customFormat="1" ht="30" x14ac:dyDescent="0.25">
      <c r="A76" s="16"/>
      <c r="B76" s="32" t="s">
        <v>33</v>
      </c>
      <c r="D76" s="31"/>
      <c r="E76" s="28"/>
      <c r="F76" s="28">
        <v>0</v>
      </c>
      <c r="G76" s="28"/>
      <c r="H76" s="28"/>
      <c r="I76" s="28"/>
      <c r="J76" s="28"/>
      <c r="K76" s="28"/>
      <c r="L76" s="28"/>
      <c r="M76" s="30"/>
      <c r="N76" s="29"/>
      <c r="O76" s="28"/>
      <c r="P76" s="28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6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>+G73</f>
        <v>0</v>
      </c>
      <c r="H84" s="17">
        <f>+H73</f>
        <v>0</v>
      </c>
      <c r="I84" s="17">
        <f>+I73</f>
        <v>0</v>
      </c>
      <c r="J84" s="17">
        <f>+J73</f>
        <v>0</v>
      </c>
      <c r="K84" s="17">
        <f>+K73</f>
        <v>0</v>
      </c>
      <c r="L84" s="17">
        <f>+L73</f>
        <v>0</v>
      </c>
      <c r="M84" s="17">
        <f>+M73</f>
        <v>0</v>
      </c>
      <c r="N84" s="17">
        <f>+N73</f>
        <v>0</v>
      </c>
      <c r="O84" s="17">
        <f>+O73</f>
        <v>0</v>
      </c>
      <c r="P84" s="17">
        <f>+P73</f>
        <v>9404408.5800000001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>IF(AND(E84&gt;0,D84&gt;=1),1,2)</f>
        <v>1</v>
      </c>
      <c r="E108" s="5">
        <f>IF(AND(F84&gt;0,E84&gt;=1),1,2)</f>
        <v>1</v>
      </c>
      <c r="F108" s="5">
        <f>IF(AND(G84&gt;0,F84&gt;=1),1,2)</f>
        <v>2</v>
      </c>
      <c r="G108" s="5">
        <f>IF(AND(H84&gt;0,G84&gt;=1),1,2)</f>
        <v>2</v>
      </c>
      <c r="H108" s="5">
        <f>IF(AND(I84&gt;0,H84&gt;=1),1,2)</f>
        <v>2</v>
      </c>
      <c r="I108" s="5">
        <f>IF(AND(J84&gt;0,I84&gt;=1),1,2)</f>
        <v>2</v>
      </c>
      <c r="J108" s="5">
        <f>IF(AND(K84&gt;0,J84&gt;=1),1,2)</f>
        <v>2</v>
      </c>
      <c r="K108" s="5">
        <f>IF(AND(L84&gt;0,K84&gt;=1),1,2)</f>
        <v>2</v>
      </c>
      <c r="L108" s="5">
        <f>IF(AND(M84&gt;0,L84&gt;=1),1,2)</f>
        <v>2</v>
      </c>
      <c r="M108" s="5">
        <f>IF(AND(N84&gt;0,M84&gt;=1),1,2)</f>
        <v>2</v>
      </c>
      <c r="N108" s="5">
        <f>IF(AND(O84&gt;0,N84&gt;=1),1,2)</f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Marzo 2022</vt:lpstr>
      <vt:lpstr>Hoja1</vt:lpstr>
      <vt:lpstr>'Plantilla Ejecución Marzo 2022'!Área_de_impresión</vt:lpstr>
      <vt:lpstr>'Plantilla Ejecución Marzo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2022-04-20T19:01:02Z</dcterms:modified>
</cp:coreProperties>
</file>