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D0C38AB2-6B11-47A2-993A-FB1951120C64}" xr6:coauthVersionLast="47" xr6:coauthVersionMax="47" xr10:uidLastSave="{00000000-0000-0000-0000-000000000000}"/>
  <bookViews>
    <workbookView xWindow="-120" yWindow="-120" windowWidth="29040" windowHeight="15840" xr2:uid="{2C758F71-D27A-4CFD-9575-6E9D0A6F63C6}"/>
  </bookViews>
  <sheets>
    <sheet name="Plantilla Ejecución Febrero 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Febrero '!$A$7:$AC$84</definedName>
    <definedName name="_xlnm.Print_Area" localSheetId="0">'Plantilla Ejecución Febrero '!$B$1:$Q$107</definedName>
    <definedName name="_xlnm.Print_Titles" localSheetId="0">'Plantilla Ejecución Febrero '!$B:$C,'Plantilla Ejecución Febrero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" i="2" l="1"/>
  <c r="W8" i="2" s="1"/>
  <c r="X8" i="2" s="1"/>
  <c r="Y8" i="2" s="1"/>
  <c r="Z8" i="2" s="1"/>
  <c r="AA8" i="2" s="1"/>
  <c r="AC8" i="2"/>
  <c r="E9" i="2"/>
  <c r="I9" i="2"/>
  <c r="M9" i="2"/>
  <c r="D10" i="2"/>
  <c r="D9" i="2" s="1"/>
  <c r="E10" i="2"/>
  <c r="F10" i="2"/>
  <c r="F9" i="2" s="1"/>
  <c r="F73" i="2" s="1"/>
  <c r="F84" i="2" s="1"/>
  <c r="G10" i="2"/>
  <c r="G9" i="2" s="1"/>
  <c r="H10" i="2"/>
  <c r="H9" i="2" s="1"/>
  <c r="I10" i="2"/>
  <c r="J10" i="2"/>
  <c r="J9" i="2" s="1"/>
  <c r="J73" i="2" s="1"/>
  <c r="J84" i="2" s="1"/>
  <c r="K10" i="2"/>
  <c r="K9" i="2" s="1"/>
  <c r="L10" i="2"/>
  <c r="L9" i="2" s="1"/>
  <c r="M10" i="2"/>
  <c r="N10" i="2"/>
  <c r="N9" i="2" s="1"/>
  <c r="N73" i="2" s="1"/>
  <c r="N84" i="2" s="1"/>
  <c r="O10" i="2"/>
  <c r="O9" i="2" s="1"/>
  <c r="P10" i="2"/>
  <c r="D11" i="2"/>
  <c r="E11" i="2"/>
  <c r="P11" i="2" s="1"/>
  <c r="F11" i="2"/>
  <c r="G11" i="2"/>
  <c r="H11" i="2"/>
  <c r="I11" i="2"/>
  <c r="J11" i="2"/>
  <c r="K11" i="2"/>
  <c r="L11" i="2"/>
  <c r="M11" i="2"/>
  <c r="N11" i="2"/>
  <c r="O11" i="2"/>
  <c r="D12" i="2"/>
  <c r="E12" i="2"/>
  <c r="P12" i="2" s="1"/>
  <c r="F12" i="2"/>
  <c r="G12" i="2"/>
  <c r="H12" i="2"/>
  <c r="I12" i="2"/>
  <c r="J12" i="2"/>
  <c r="K12" i="2"/>
  <c r="L12" i="2"/>
  <c r="M12" i="2"/>
  <c r="N12" i="2"/>
  <c r="O12" i="2"/>
  <c r="D13" i="2"/>
  <c r="E13" i="2"/>
  <c r="P13" i="2" s="1"/>
  <c r="F13" i="2"/>
  <c r="G13" i="2"/>
  <c r="H13" i="2"/>
  <c r="I13" i="2"/>
  <c r="J13" i="2"/>
  <c r="K13" i="2"/>
  <c r="L13" i="2"/>
  <c r="M13" i="2"/>
  <c r="N13" i="2"/>
  <c r="O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D16" i="2"/>
  <c r="D15" i="2" s="1"/>
  <c r="E16" i="2"/>
  <c r="E15" i="2" s="1"/>
  <c r="F16" i="2"/>
  <c r="F15" i="2" s="1"/>
  <c r="G16" i="2"/>
  <c r="H16" i="2"/>
  <c r="H15" i="2" s="1"/>
  <c r="I16" i="2"/>
  <c r="I15" i="2" s="1"/>
  <c r="J16" i="2"/>
  <c r="J15" i="2" s="1"/>
  <c r="K16" i="2"/>
  <c r="L16" i="2"/>
  <c r="L15" i="2" s="1"/>
  <c r="M16" i="2"/>
  <c r="M15" i="2" s="1"/>
  <c r="N16" i="2"/>
  <c r="N15" i="2" s="1"/>
  <c r="O16" i="2"/>
  <c r="D17" i="2"/>
  <c r="E17" i="2"/>
  <c r="P17" i="2" s="1"/>
  <c r="F17" i="2"/>
  <c r="G17" i="2"/>
  <c r="H17" i="2"/>
  <c r="I17" i="2"/>
  <c r="J17" i="2"/>
  <c r="K17" i="2"/>
  <c r="L17" i="2"/>
  <c r="M17" i="2"/>
  <c r="N17" i="2"/>
  <c r="O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D19" i="2"/>
  <c r="E19" i="2"/>
  <c r="P19" i="2" s="1"/>
  <c r="F19" i="2"/>
  <c r="G19" i="2"/>
  <c r="H19" i="2"/>
  <c r="I19" i="2"/>
  <c r="J19" i="2"/>
  <c r="K19" i="2"/>
  <c r="L19" i="2"/>
  <c r="M19" i="2"/>
  <c r="N19" i="2"/>
  <c r="O19" i="2"/>
  <c r="O15" i="2" s="1"/>
  <c r="D20" i="2"/>
  <c r="E20" i="2"/>
  <c r="P20" i="2" s="1"/>
  <c r="F20" i="2"/>
  <c r="G20" i="2"/>
  <c r="H20" i="2"/>
  <c r="I20" i="2"/>
  <c r="J20" i="2"/>
  <c r="K20" i="2"/>
  <c r="L20" i="2"/>
  <c r="M20" i="2"/>
  <c r="N20" i="2"/>
  <c r="O20" i="2"/>
  <c r="D21" i="2"/>
  <c r="E21" i="2"/>
  <c r="P21" i="2" s="1"/>
  <c r="F21" i="2"/>
  <c r="G21" i="2"/>
  <c r="H21" i="2"/>
  <c r="I21" i="2"/>
  <c r="J21" i="2"/>
  <c r="K21" i="2"/>
  <c r="L21" i="2"/>
  <c r="M21" i="2"/>
  <c r="N21" i="2"/>
  <c r="O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D23" i="2"/>
  <c r="E23" i="2"/>
  <c r="P23" i="2" s="1"/>
  <c r="F23" i="2"/>
  <c r="G23" i="2"/>
  <c r="G15" i="2" s="1"/>
  <c r="H23" i="2"/>
  <c r="I23" i="2"/>
  <c r="J23" i="2"/>
  <c r="K23" i="2"/>
  <c r="K15" i="2" s="1"/>
  <c r="L23" i="2"/>
  <c r="M23" i="2"/>
  <c r="N23" i="2"/>
  <c r="O23" i="2"/>
  <c r="D24" i="2"/>
  <c r="E24" i="2"/>
  <c r="P24" i="2" s="1"/>
  <c r="F24" i="2"/>
  <c r="G24" i="2"/>
  <c r="H24" i="2"/>
  <c r="I24" i="2"/>
  <c r="J24" i="2"/>
  <c r="K24" i="2"/>
  <c r="L24" i="2"/>
  <c r="M24" i="2"/>
  <c r="N24" i="2"/>
  <c r="O24" i="2"/>
  <c r="E25" i="2"/>
  <c r="I25" i="2"/>
  <c r="D26" i="2"/>
  <c r="D25" i="2" s="1"/>
  <c r="E26" i="2"/>
  <c r="F26" i="2"/>
  <c r="F25" i="2" s="1"/>
  <c r="G26" i="2"/>
  <c r="G25" i="2" s="1"/>
  <c r="H26" i="2"/>
  <c r="H25" i="2" s="1"/>
  <c r="I26" i="2"/>
  <c r="J26" i="2"/>
  <c r="J25" i="2" s="1"/>
  <c r="K26" i="2"/>
  <c r="K25" i="2" s="1"/>
  <c r="L26" i="2"/>
  <c r="L25" i="2" s="1"/>
  <c r="M26" i="2"/>
  <c r="N26" i="2"/>
  <c r="N25" i="2" s="1"/>
  <c r="O26" i="2"/>
  <c r="O25" i="2" s="1"/>
  <c r="P26" i="2"/>
  <c r="P25" i="2" s="1"/>
  <c r="D27" i="2"/>
  <c r="E27" i="2"/>
  <c r="P27" i="2" s="1"/>
  <c r="F27" i="2"/>
  <c r="G27" i="2"/>
  <c r="H27" i="2"/>
  <c r="I27" i="2"/>
  <c r="J27" i="2"/>
  <c r="K27" i="2"/>
  <c r="L27" i="2"/>
  <c r="M27" i="2"/>
  <c r="N27" i="2"/>
  <c r="O27" i="2"/>
  <c r="D28" i="2"/>
  <c r="E28" i="2"/>
  <c r="P28" i="2" s="1"/>
  <c r="F28" i="2"/>
  <c r="G28" i="2"/>
  <c r="H28" i="2"/>
  <c r="I28" i="2"/>
  <c r="J28" i="2"/>
  <c r="K28" i="2"/>
  <c r="L28" i="2"/>
  <c r="M28" i="2"/>
  <c r="N28" i="2"/>
  <c r="O28" i="2"/>
  <c r="D29" i="2"/>
  <c r="E29" i="2"/>
  <c r="P29" i="2" s="1"/>
  <c r="F29" i="2"/>
  <c r="G29" i="2"/>
  <c r="H29" i="2"/>
  <c r="I29" i="2"/>
  <c r="J29" i="2"/>
  <c r="K29" i="2"/>
  <c r="L29" i="2"/>
  <c r="M29" i="2"/>
  <c r="M25" i="2" s="1"/>
  <c r="N29" i="2"/>
  <c r="O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D31" i="2"/>
  <c r="E31" i="2"/>
  <c r="P31" i="2" s="1"/>
  <c r="F31" i="2"/>
  <c r="G31" i="2"/>
  <c r="H31" i="2"/>
  <c r="I31" i="2"/>
  <c r="J31" i="2"/>
  <c r="K31" i="2"/>
  <c r="L31" i="2"/>
  <c r="M31" i="2"/>
  <c r="N31" i="2"/>
  <c r="O31" i="2"/>
  <c r="D32" i="2"/>
  <c r="E32" i="2"/>
  <c r="P32" i="2" s="1"/>
  <c r="F32" i="2"/>
  <c r="G32" i="2"/>
  <c r="H32" i="2"/>
  <c r="I32" i="2"/>
  <c r="J32" i="2"/>
  <c r="K32" i="2"/>
  <c r="L32" i="2"/>
  <c r="M32" i="2"/>
  <c r="N32" i="2"/>
  <c r="O32" i="2"/>
  <c r="P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P36" i="2"/>
  <c r="P35" i="2" s="1"/>
  <c r="P37" i="2"/>
  <c r="P38" i="2"/>
  <c r="P39" i="2"/>
  <c r="P40" i="2"/>
  <c r="P41" i="2"/>
  <c r="P42" i="2"/>
  <c r="D43" i="2"/>
  <c r="P43" i="2"/>
  <c r="P44" i="2"/>
  <c r="P45" i="2"/>
  <c r="P46" i="2"/>
  <c r="P47" i="2"/>
  <c r="P48" i="2"/>
  <c r="P49" i="2"/>
  <c r="P50" i="2"/>
  <c r="D52" i="2"/>
  <c r="D51" i="2" s="1"/>
  <c r="E52" i="2"/>
  <c r="E51" i="2" s="1"/>
  <c r="F52" i="2"/>
  <c r="G52" i="2"/>
  <c r="G51" i="2" s="1"/>
  <c r="H52" i="2"/>
  <c r="H51" i="2" s="1"/>
  <c r="I52" i="2"/>
  <c r="I51" i="2" s="1"/>
  <c r="J52" i="2"/>
  <c r="K52" i="2"/>
  <c r="K51" i="2" s="1"/>
  <c r="L52" i="2"/>
  <c r="L51" i="2" s="1"/>
  <c r="M52" i="2"/>
  <c r="M51" i="2" s="1"/>
  <c r="N52" i="2"/>
  <c r="O52" i="2"/>
  <c r="O51" i="2" s="1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P54" i="2"/>
  <c r="P55" i="2"/>
  <c r="D56" i="2"/>
  <c r="E56" i="2"/>
  <c r="P56" i="2" s="1"/>
  <c r="F56" i="2"/>
  <c r="G56" i="2"/>
  <c r="H56" i="2"/>
  <c r="I56" i="2"/>
  <c r="J56" i="2"/>
  <c r="K56" i="2"/>
  <c r="L56" i="2"/>
  <c r="M56" i="2"/>
  <c r="N56" i="2"/>
  <c r="O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P58" i="2"/>
  <c r="D59" i="2"/>
  <c r="E59" i="2"/>
  <c r="F59" i="2"/>
  <c r="F51" i="2" s="1"/>
  <c r="G59" i="2"/>
  <c r="H59" i="2"/>
  <c r="I59" i="2"/>
  <c r="J59" i="2"/>
  <c r="J51" i="2" s="1"/>
  <c r="K59" i="2"/>
  <c r="L59" i="2"/>
  <c r="M59" i="2"/>
  <c r="N59" i="2"/>
  <c r="N51" i="2" s="1"/>
  <c r="O59" i="2"/>
  <c r="P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P61" i="2"/>
  <c r="P62" i="2"/>
  <c r="P63" i="2"/>
  <c r="P64" i="2"/>
  <c r="P65" i="2"/>
  <c r="D66" i="2"/>
  <c r="E66" i="2"/>
  <c r="F66" i="2"/>
  <c r="G66" i="2"/>
  <c r="H66" i="2"/>
  <c r="I66" i="2"/>
  <c r="J66" i="2"/>
  <c r="K66" i="2"/>
  <c r="L66" i="2"/>
  <c r="M66" i="2"/>
  <c r="P67" i="2"/>
  <c r="P66" i="2" s="1"/>
  <c r="P68" i="2"/>
  <c r="E69" i="2"/>
  <c r="F69" i="2"/>
  <c r="G69" i="2"/>
  <c r="H69" i="2"/>
  <c r="I69" i="2"/>
  <c r="J69" i="2"/>
  <c r="K69" i="2"/>
  <c r="L69" i="2"/>
  <c r="M69" i="2"/>
  <c r="P70" i="2"/>
  <c r="P69" i="2" s="1"/>
  <c r="P71" i="2"/>
  <c r="P72" i="2"/>
  <c r="O108" i="2" l="1"/>
  <c r="P9" i="2"/>
  <c r="L73" i="2"/>
  <c r="L84" i="2" s="1"/>
  <c r="H73" i="2"/>
  <c r="H84" i="2" s="1"/>
  <c r="D73" i="2"/>
  <c r="D84" i="2" s="1"/>
  <c r="I108" i="2"/>
  <c r="M73" i="2"/>
  <c r="I73" i="2"/>
  <c r="I84" i="2" s="1"/>
  <c r="H108" i="2" s="1"/>
  <c r="E73" i="2"/>
  <c r="E84" i="2" s="1"/>
  <c r="D108" i="2" s="1"/>
  <c r="O73" i="2"/>
  <c r="O84" i="2" s="1"/>
  <c r="N108" i="2" s="1"/>
  <c r="K73" i="2"/>
  <c r="K84" i="2" s="1"/>
  <c r="J108" i="2" s="1"/>
  <c r="G73" i="2"/>
  <c r="G84" i="2" s="1"/>
  <c r="F108" i="2" s="1"/>
  <c r="P52" i="2"/>
  <c r="P51" i="2" s="1"/>
  <c r="P16" i="2"/>
  <c r="P15" i="2" s="1"/>
  <c r="AB7" i="2"/>
  <c r="AC7" i="2" s="1"/>
  <c r="P73" i="2" l="1"/>
  <c r="P84" i="2" s="1"/>
  <c r="E108" i="2"/>
  <c r="J4" i="2" s="1"/>
  <c r="G108" i="2"/>
  <c r="M84" i="2"/>
  <c r="M76" i="2"/>
  <c r="K108" i="2"/>
  <c r="L108" i="2" l="1"/>
  <c r="M108" i="2"/>
</calcChain>
</file>

<file path=xl/sharedStrings.xml><?xml version="1.0" encoding="utf-8"?>
<sst xmlns="http://schemas.openxmlformats.org/spreadsheetml/2006/main" count="144" uniqueCount="123">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</sst>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9" fillId="4" borderId="6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7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8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7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8" xfId="1" applyNumberFormat="1" applyFont="1" applyBorder="1" applyAlignment="1" applyProtection="1">
      <alignment vertical="center" wrapText="1"/>
      <protection locked="0"/>
    </xf>
    <xf numFmtId="164" fontId="8" fillId="0" borderId="8" xfId="0" applyNumberFormat="1" applyFont="1" applyBorder="1" applyAlignment="1" applyProtection="1">
      <alignment vertical="center" wrapText="1"/>
      <protection locked="0"/>
    </xf>
    <xf numFmtId="164" fontId="9" fillId="0" borderId="9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8" xfId="0" applyNumberFormat="1" applyFont="1" applyBorder="1" applyAlignment="1" applyProtection="1">
      <alignment vertical="center" wrapText="1"/>
      <protection hidden="1"/>
    </xf>
    <xf numFmtId="164" fontId="8" fillId="0" borderId="8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8" xfId="1" applyNumberFormat="1" applyFont="1" applyBorder="1" applyProtection="1">
      <protection hidden="1"/>
    </xf>
    <xf numFmtId="164" fontId="8" fillId="0" borderId="8" xfId="1" applyNumberFormat="1" applyFont="1" applyBorder="1" applyProtection="1">
      <protection locked="0"/>
    </xf>
    <xf numFmtId="164" fontId="8" fillId="0" borderId="10" xfId="1" applyNumberFormat="1" applyFont="1" applyBorder="1" applyProtection="1"/>
    <xf numFmtId="164" fontId="8" fillId="0" borderId="11" xfId="1" applyNumberFormat="1" applyFont="1" applyBorder="1" applyProtection="1">
      <protection hidden="1"/>
    </xf>
    <xf numFmtId="164" fontId="8" fillId="0" borderId="12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8" xfId="1" applyNumberFormat="1" applyFont="1" applyBorder="1" applyAlignment="1" applyProtection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10" xfId="1" applyNumberFormat="1" applyFont="1" applyBorder="1" applyAlignment="1" applyProtection="1">
      <alignment vertical="center" wrapText="1"/>
    </xf>
    <xf numFmtId="164" fontId="9" fillId="0" borderId="11" xfId="1" applyNumberFormat="1" applyFont="1" applyBorder="1" applyAlignment="1" applyProtection="1">
      <alignment vertical="center" wrapText="1"/>
    </xf>
    <xf numFmtId="164" fontId="9" fillId="0" borderId="12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2A81768-1CB0-4178-A058-41D7AE582CA6}"/>
            </a:ext>
          </a:extLst>
        </xdr:cNvPr>
        <xdr:cNvSpPr/>
      </xdr:nvSpPr>
      <xdr:spPr>
        <a:xfrm>
          <a:off x="1124465" y="200197"/>
          <a:ext cx="9024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96212</xdr:colOff>
      <xdr:row>0</xdr:row>
      <xdr:rowOff>239570</xdr:rowOff>
    </xdr:from>
    <xdr:ext cx="1457009" cy="753340"/>
    <xdr:pic>
      <xdr:nvPicPr>
        <xdr:cNvPr id="3" name="Picture 1">
          <a:extLst>
            <a:ext uri="{FF2B5EF4-FFF2-40B4-BE49-F238E27FC236}">
              <a16:creationId xmlns:a16="http://schemas.microsoft.com/office/drawing/2014/main" id="{B4B1D0B2-E465-4849-AC6A-BE7B1DBE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12" y="191945"/>
          <a:ext cx="1457009" cy="7533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wnloads/PLANTILLA%20EJECUCION%20PRES.%20TRANSPARENCIA%20Enero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Ejecución Febrero"/>
      <sheetName val="Ejecución 2022"/>
      <sheetName val="Plantilla Ejecución2021 "/>
      <sheetName val="Hoja2"/>
      <sheetName val="Hoja1"/>
    </sheetNames>
    <sheetDataSet>
      <sheetData sheetId="0"/>
      <sheetData sheetId="1">
        <row r="18">
          <cell r="J18">
            <v>2443267.62</v>
          </cell>
          <cell r="K18">
            <v>2491116.12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35">
          <cell r="J35">
            <v>56250</v>
          </cell>
          <cell r="K35">
            <v>56250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6">
          <cell r="J56">
            <v>358441.58</v>
          </cell>
          <cell r="K56">
            <v>365531.88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63">
          <cell r="J63">
            <v>96998.68</v>
          </cell>
          <cell r="K63">
            <v>179161.67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91">
          <cell r="J91">
            <v>0</v>
          </cell>
          <cell r="K91">
            <v>48196.24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7"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30">
          <cell r="J130">
            <v>0</v>
          </cell>
          <cell r="K130">
            <v>6490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42"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8"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7"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62"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9"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80"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15"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8"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23"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6"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V227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A300-1AF9-427A-97FF-59C2DFBE9EC9}">
  <dimension ref="A1:AC108"/>
  <sheetViews>
    <sheetView showGridLines="0" tabSelected="1" view="pageBreakPreview" zoomScale="110" zoomScaleNormal="110" zoomScaleSheetLayoutView="110" workbookViewId="0">
      <pane xSplit="3" ySplit="9" topLeftCell="D39" activePane="bottomRight" state="frozen"/>
      <selection pane="topRight" activeCell="C1" sqref="C1"/>
      <selection pane="bottomLeft" activeCell="A10" sqref="A10"/>
      <selection pane="bottomRight" activeCell="G48" sqref="G48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6" t="s">
        <v>122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10" t="s">
        <v>23</v>
      </c>
    </row>
    <row r="2" spans="1:29" ht="18.75" x14ac:dyDescent="0.25">
      <c r="B2" s="86" t="s">
        <v>121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7" t="s">
        <v>22</v>
      </c>
    </row>
    <row r="3" spans="1:29" ht="18.75" x14ac:dyDescent="0.25">
      <c r="B3" s="86" t="s">
        <v>120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7" t="s">
        <v>21</v>
      </c>
    </row>
    <row r="4" spans="1:29" ht="15.75" customHeight="1" x14ac:dyDescent="0.25">
      <c r="B4" s="83"/>
      <c r="C4" s="83"/>
      <c r="D4" s="83"/>
      <c r="E4" s="83"/>
      <c r="F4" s="84" t="s">
        <v>119</v>
      </c>
      <c r="G4" s="83"/>
      <c r="H4" s="83"/>
      <c r="I4" s="83"/>
      <c r="J4" s="85" t="str">
        <f>IF(D108=2,D7,IF(E108=2,E7,IF(F108=2,F7,IF(G108=2,G7,IF(H108=2,H7,IF(I108=2,I7,IF(J108=2,J7,IF(K108=2,K7,IF(L108=2,L7,IF(M108=2,M7,IF(N108=2,N7,IF(O108=2,O7,""))))))))))))</f>
        <v xml:space="preserve">Febrero </v>
      </c>
      <c r="K4" s="84" t="s">
        <v>118</v>
      </c>
      <c r="L4" s="83"/>
      <c r="M4" s="83"/>
      <c r="N4" s="83"/>
      <c r="O4" s="83"/>
      <c r="P4" s="83"/>
      <c r="R4" s="7" t="s">
        <v>20</v>
      </c>
    </row>
    <row r="5" spans="1:29" x14ac:dyDescent="0.25">
      <c r="B5" s="82" t="s">
        <v>117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R5" s="7" t="s">
        <v>19</v>
      </c>
    </row>
    <row r="6" spans="1:29" x14ac:dyDescent="0.25">
      <c r="P6" s="9"/>
      <c r="R6" s="7" t="s">
        <v>18</v>
      </c>
    </row>
    <row r="7" spans="1:29" s="27" customFormat="1" ht="15.75" x14ac:dyDescent="0.25">
      <c r="A7" s="3"/>
      <c r="B7" s="81" t="s">
        <v>116</v>
      </c>
      <c r="C7" s="80" t="s">
        <v>115</v>
      </c>
      <c r="D7" s="80" t="s">
        <v>114</v>
      </c>
      <c r="E7" s="80" t="s">
        <v>113</v>
      </c>
      <c r="F7" s="80" t="s">
        <v>112</v>
      </c>
      <c r="G7" s="80" t="s">
        <v>111</v>
      </c>
      <c r="H7" s="80" t="s">
        <v>110</v>
      </c>
      <c r="I7" s="80" t="s">
        <v>109</v>
      </c>
      <c r="J7" s="80" t="s">
        <v>108</v>
      </c>
      <c r="K7" s="80" t="s">
        <v>107</v>
      </c>
      <c r="L7" s="80" t="s">
        <v>106</v>
      </c>
      <c r="M7" s="80" t="s">
        <v>105</v>
      </c>
      <c r="N7" s="80" t="s">
        <v>104</v>
      </c>
      <c r="O7" s="80" t="s">
        <v>103</v>
      </c>
      <c r="P7" s="80" t="s">
        <v>102</v>
      </c>
      <c r="AB7" s="79">
        <f>SUM(T8:AB8)</f>
        <v>11.029108875781253</v>
      </c>
      <c r="AC7" s="79">
        <f>+AB7+AC8</f>
        <v>13.989108875781252</v>
      </c>
    </row>
    <row r="8" spans="1:29" x14ac:dyDescent="0.25">
      <c r="B8" s="78" t="s">
        <v>101</v>
      </c>
      <c r="C8" s="77"/>
      <c r="D8" s="75"/>
      <c r="E8" s="75"/>
      <c r="F8" s="75"/>
      <c r="G8" s="75"/>
      <c r="H8" s="75"/>
      <c r="I8" s="75"/>
      <c r="J8" s="75"/>
      <c r="K8" s="76"/>
      <c r="L8" s="75"/>
      <c r="M8" s="75"/>
      <c r="N8" s="75"/>
      <c r="O8" s="75"/>
      <c r="P8" s="75"/>
      <c r="T8" s="74">
        <v>1</v>
      </c>
      <c r="U8" s="74">
        <v>1.05</v>
      </c>
      <c r="V8" s="73">
        <f>+U8*1.05</f>
        <v>1.1025</v>
      </c>
      <c r="W8" s="73">
        <f>+V8*1.05</f>
        <v>1.1576250000000001</v>
      </c>
      <c r="X8" s="73">
        <f>+W8*1.05</f>
        <v>1.2155062500000002</v>
      </c>
      <c r="Y8" s="73">
        <f>+X8*1.05</f>
        <v>1.2762815625000004</v>
      </c>
      <c r="Z8" s="73">
        <f>+Y8*1.05</f>
        <v>1.3400956406250004</v>
      </c>
      <c r="AA8" s="73">
        <f>+Z8*1.05</f>
        <v>1.4071004226562505</v>
      </c>
      <c r="AB8" s="74">
        <v>1.48</v>
      </c>
      <c r="AC8" s="73">
        <f>+AB8*2</f>
        <v>2.96</v>
      </c>
    </row>
    <row r="9" spans="1:29" s="27" customFormat="1" ht="30" x14ac:dyDescent="0.25">
      <c r="A9" s="16">
        <v>1</v>
      </c>
      <c r="B9" s="32" t="s">
        <v>100</v>
      </c>
      <c r="C9" s="72"/>
      <c r="D9" s="71">
        <f>+D10+D11+D14</f>
        <v>2857959.2</v>
      </c>
      <c r="E9" s="70">
        <f>+E10+E11+E12+E14</f>
        <v>2912898</v>
      </c>
      <c r="F9" s="70">
        <f>+F10+F11+F12+F14</f>
        <v>0</v>
      </c>
      <c r="G9" s="70">
        <f>+G10+G11+G12+G14</f>
        <v>0</v>
      </c>
      <c r="H9" s="70">
        <f>+H10+H11+H12+H14</f>
        <v>0</v>
      </c>
      <c r="I9" s="70">
        <f>+I10+I11+I12+I14</f>
        <v>0</v>
      </c>
      <c r="J9" s="70">
        <f>+J10+J11+J12+J14</f>
        <v>0</v>
      </c>
      <c r="K9" s="70">
        <f>+K10+K11+K12+K14</f>
        <v>0</v>
      </c>
      <c r="L9" s="70">
        <f>+L10+L11+L12+L14</f>
        <v>0</v>
      </c>
      <c r="M9" s="70">
        <f>+M10+M11+M12+M14</f>
        <v>0</v>
      </c>
      <c r="N9" s="70">
        <f>+N10+N11+N12+N14</f>
        <v>0</v>
      </c>
      <c r="O9" s="70">
        <f>+O10+O11+O12+O14</f>
        <v>0</v>
      </c>
      <c r="P9" s="69">
        <f>+P10+P11+P12+P13+P14</f>
        <v>5770857.2000000002</v>
      </c>
      <c r="T9" s="68"/>
    </row>
    <row r="10" spans="1:29" s="27" customFormat="1" x14ac:dyDescent="0.25">
      <c r="A10" s="16">
        <v>2</v>
      </c>
      <c r="B10" s="46" t="s">
        <v>99</v>
      </c>
      <c r="D10" s="66">
        <f>'[1]Ejecución 2022'!J18</f>
        <v>2443267.62</v>
      </c>
      <c r="E10" s="57">
        <f>'[1]Ejecución 2022'!K18</f>
        <v>2491116.12</v>
      </c>
      <c r="F10" s="57">
        <f>'[1]Ejecución 2022'!L18</f>
        <v>0</v>
      </c>
      <c r="G10" s="57">
        <f>'[1]Ejecución 2022'!M18</f>
        <v>0</v>
      </c>
      <c r="H10" s="57">
        <f>'[1]Ejecución 2022'!N18</f>
        <v>0</v>
      </c>
      <c r="I10" s="57">
        <f>'[1]Ejecución 2022'!O18</f>
        <v>0</v>
      </c>
      <c r="J10" s="57">
        <f>'[1]Ejecución 2022'!P18</f>
        <v>0</v>
      </c>
      <c r="K10" s="57">
        <f>'[1]Ejecución 2022'!Q18</f>
        <v>0</v>
      </c>
      <c r="L10" s="57">
        <f>'[1]Ejecución 2022'!R18</f>
        <v>0</v>
      </c>
      <c r="M10" s="57">
        <f>'[1]Ejecución 2022'!S18</f>
        <v>0</v>
      </c>
      <c r="N10" s="57">
        <f>'[1]Ejecución 2022'!T18</f>
        <v>0</v>
      </c>
      <c r="O10" s="57">
        <f>'[1]Ejecución 2022'!U18</f>
        <v>0</v>
      </c>
      <c r="P10" s="43">
        <f>SUM(D10:O10)</f>
        <v>4934383.74</v>
      </c>
    </row>
    <row r="11" spans="1:29" s="27" customFormat="1" x14ac:dyDescent="0.25">
      <c r="A11" s="16">
        <v>2</v>
      </c>
      <c r="B11" s="46" t="s">
        <v>98</v>
      </c>
      <c r="D11" s="66">
        <f>'[1]Ejecución 2022'!J35</f>
        <v>56250</v>
      </c>
      <c r="E11" s="57">
        <f>'[1]Ejecución 2022'!K35</f>
        <v>56250</v>
      </c>
      <c r="F11" s="57">
        <f>'[1]Ejecución 2022'!L35</f>
        <v>0</v>
      </c>
      <c r="G11" s="57">
        <f>'[1]Ejecución 2022'!M35</f>
        <v>0</v>
      </c>
      <c r="H11" s="57">
        <f>'[1]Ejecución 2022'!N35</f>
        <v>0</v>
      </c>
      <c r="I11" s="57">
        <f>'[1]Ejecución 2022'!O35</f>
        <v>0</v>
      </c>
      <c r="J11" s="57">
        <f>'[1]Ejecución 2022'!P35</f>
        <v>0</v>
      </c>
      <c r="K11" s="57">
        <f>'[1]Ejecución 2022'!Q35</f>
        <v>0</v>
      </c>
      <c r="L11" s="57">
        <f>'[1]Ejecución 2022'!R35</f>
        <v>0</v>
      </c>
      <c r="M11" s="57">
        <f>'[1]Ejecución 2022'!S35</f>
        <v>0</v>
      </c>
      <c r="N11" s="57">
        <f>'[1]Ejecución 2022'!T35</f>
        <v>0</v>
      </c>
      <c r="O11" s="57">
        <f>'[1]Ejecución 2022'!U35</f>
        <v>0</v>
      </c>
      <c r="P11" s="43">
        <f>SUM(D11:O11)</f>
        <v>112500</v>
      </c>
    </row>
    <row r="12" spans="1:29" s="27" customFormat="1" ht="30" x14ac:dyDescent="0.25">
      <c r="A12" s="16">
        <v>2</v>
      </c>
      <c r="B12" s="46" t="s">
        <v>97</v>
      </c>
      <c r="D12" s="66">
        <f>'[1]Ejecución 2022'!J44</f>
        <v>0</v>
      </c>
      <c r="E12" s="57">
        <f>'[1]Ejecución 2022'!K44</f>
        <v>0</v>
      </c>
      <c r="F12" s="57">
        <f>'[1]Ejecución 2022'!L44</f>
        <v>0</v>
      </c>
      <c r="G12" s="57">
        <f>'[1]Ejecución 2022'!M44</f>
        <v>0</v>
      </c>
      <c r="H12" s="57">
        <f>'[1]Ejecución 2022'!N44</f>
        <v>0</v>
      </c>
      <c r="I12" s="57">
        <f>'[1]Ejecución 2022'!O44</f>
        <v>0</v>
      </c>
      <c r="J12" s="57">
        <f>'[1]Ejecución 2022'!P44</f>
        <v>0</v>
      </c>
      <c r="K12" s="57">
        <f>'[1]Ejecución 2022'!Q44</f>
        <v>0</v>
      </c>
      <c r="L12" s="57">
        <f>'[1]Ejecución 2022'!R44</f>
        <v>0</v>
      </c>
      <c r="M12" s="57">
        <f>'[1]Ejecución 2022'!S44</f>
        <v>0</v>
      </c>
      <c r="N12" s="57">
        <f>'[1]Ejecución 2022'!T44</f>
        <v>0</v>
      </c>
      <c r="O12" s="57">
        <f>'[1]Ejecución 2022'!U44</f>
        <v>0</v>
      </c>
      <c r="P12" s="43">
        <f>SUM(D12:O12)</f>
        <v>0</v>
      </c>
    </row>
    <row r="13" spans="1:29" s="27" customFormat="1" ht="30" x14ac:dyDescent="0.25">
      <c r="A13" s="16">
        <v>2</v>
      </c>
      <c r="B13" s="46" t="s">
        <v>96</v>
      </c>
      <c r="D13" s="66">
        <f>'[1]Ejecución 2022'!J51</f>
        <v>0</v>
      </c>
      <c r="E13" s="57">
        <f>'[1]Ejecución 2022'!K51</f>
        <v>0</v>
      </c>
      <c r="F13" s="57">
        <f>'[1]Ejecución 2022'!L51</f>
        <v>0</v>
      </c>
      <c r="G13" s="57">
        <f>'[1]Ejecución 2022'!M51</f>
        <v>0</v>
      </c>
      <c r="H13" s="57">
        <f>'[1]Ejecución 2022'!N51</f>
        <v>0</v>
      </c>
      <c r="I13" s="57">
        <f>'[1]Ejecución 2022'!O51</f>
        <v>0</v>
      </c>
      <c r="J13" s="57">
        <f>'[1]Ejecución 2022'!P51</f>
        <v>0</v>
      </c>
      <c r="K13" s="57">
        <f>'[1]Ejecución 2022'!Q51</f>
        <v>0</v>
      </c>
      <c r="L13" s="57">
        <f>'[1]Ejecución 2022'!R51</f>
        <v>0</v>
      </c>
      <c r="M13" s="57">
        <f>'[1]Ejecución 2022'!S51</f>
        <v>0</v>
      </c>
      <c r="N13" s="57">
        <f>'[1]Ejecución 2022'!T51</f>
        <v>0</v>
      </c>
      <c r="O13" s="57">
        <f>'[1]Ejecución 2022'!U51</f>
        <v>0</v>
      </c>
      <c r="P13" s="43">
        <f>SUM(D13:O13)</f>
        <v>0</v>
      </c>
    </row>
    <row r="14" spans="1:29" s="27" customFormat="1" ht="30" x14ac:dyDescent="0.25">
      <c r="A14" s="16">
        <v>2</v>
      </c>
      <c r="B14" s="46" t="s">
        <v>95</v>
      </c>
      <c r="D14" s="66">
        <f>'[1]Ejecución 2022'!J56</f>
        <v>358441.58</v>
      </c>
      <c r="E14" s="67">
        <f>'[1]Ejecución 2022'!K56</f>
        <v>365531.88</v>
      </c>
      <c r="F14" s="67">
        <f>'[1]Ejecución 2022'!L56</f>
        <v>0</v>
      </c>
      <c r="G14" s="67">
        <f>'[1]Ejecución 2022'!M56</f>
        <v>0</v>
      </c>
      <c r="H14" s="67">
        <f>'[1]Ejecución 2022'!N56</f>
        <v>0</v>
      </c>
      <c r="I14" s="67">
        <f>'[1]Ejecución 2022'!O56</f>
        <v>0</v>
      </c>
      <c r="J14" s="67">
        <f>'[1]Ejecución 2022'!P56</f>
        <v>0</v>
      </c>
      <c r="K14" s="67">
        <f>'[1]Ejecución 2022'!Q56</f>
        <v>0</v>
      </c>
      <c r="L14" s="67">
        <f>'[1]Ejecución 2022'!R56</f>
        <v>0</v>
      </c>
      <c r="M14" s="67">
        <f>'[1]Ejecución 2022'!S56</f>
        <v>0</v>
      </c>
      <c r="N14" s="67">
        <f>'[1]Ejecución 2022'!T56</f>
        <v>0</v>
      </c>
      <c r="O14" s="67">
        <f>'[1]Ejecución 2022'!U56</f>
        <v>0</v>
      </c>
      <c r="P14" s="43">
        <f>SUM(D14:O14)</f>
        <v>723973.46</v>
      </c>
    </row>
    <row r="15" spans="1:29" s="27" customFormat="1" x14ac:dyDescent="0.25">
      <c r="A15" s="16">
        <v>1</v>
      </c>
      <c r="B15" s="32" t="s">
        <v>94</v>
      </c>
      <c r="D15" s="65">
        <f>+D16+D18+D21+D22+D23</f>
        <v>96998.68</v>
      </c>
      <c r="E15" s="64">
        <f>+E16+E18+E21+E22+E23+E24</f>
        <v>233847.91</v>
      </c>
      <c r="F15" s="64">
        <f>+F16+F18+F21+F22+F23+F24</f>
        <v>0</v>
      </c>
      <c r="G15" s="64">
        <f>+G16+G18+G21+G22+G23+G24</f>
        <v>0</v>
      </c>
      <c r="H15" s="64">
        <f>SUM(H16:H24)</f>
        <v>0</v>
      </c>
      <c r="I15" s="64">
        <f>+I16+I17+I18+I21+I22+I23+I24</f>
        <v>0</v>
      </c>
      <c r="J15" s="64">
        <f>+J16+J17+J18+J21+J22+J23+J24</f>
        <v>0</v>
      </c>
      <c r="K15" s="64">
        <f>+K16+K17+K18+K21+K22+K23</f>
        <v>0</v>
      </c>
      <c r="L15" s="64">
        <f>L16+L20+L21+L22+L23+L24</f>
        <v>0</v>
      </c>
      <c r="M15" s="64">
        <f>+M16+M17+M18+M19+M20+M21+M22+M23+M24</f>
        <v>0</v>
      </c>
      <c r="N15" s="64">
        <f>+N16+N17+N18+N19+N20+N21+N22+N23+N24</f>
        <v>0</v>
      </c>
      <c r="O15" s="64">
        <f>+O16+O17+O18+O19+O20+O21+O22+O23+O24</f>
        <v>0</v>
      </c>
      <c r="P15" s="47">
        <f>+P16+P17+P18+P19+P21+P22+P23+P24</f>
        <v>330846.58999999997</v>
      </c>
    </row>
    <row r="16" spans="1:29" s="27" customFormat="1" x14ac:dyDescent="0.25">
      <c r="A16" s="16">
        <v>2</v>
      </c>
      <c r="B16" s="46" t="s">
        <v>93</v>
      </c>
      <c r="D16" s="66">
        <f>'[1]Ejecución 2022'!J63</f>
        <v>96998.68</v>
      </c>
      <c r="E16" s="57">
        <f>'[1]Ejecución 2022'!K63</f>
        <v>179161.67</v>
      </c>
      <c r="F16" s="57">
        <f>'[1]Ejecución 2022'!L63</f>
        <v>0</v>
      </c>
      <c r="G16" s="57">
        <f>'[1]Ejecución 2022'!M63</f>
        <v>0</v>
      </c>
      <c r="H16" s="57">
        <f>'[1]Ejecución 2022'!N63</f>
        <v>0</v>
      </c>
      <c r="I16" s="57">
        <f>'[1]Ejecución 2022'!O63</f>
        <v>0</v>
      </c>
      <c r="J16" s="57">
        <f>'[1]Ejecución 2022'!P63</f>
        <v>0</v>
      </c>
      <c r="K16" s="57">
        <f>'[1]Ejecución 2022'!Q63</f>
        <v>0</v>
      </c>
      <c r="L16" s="57">
        <f>'[1]Ejecución 2022'!R63</f>
        <v>0</v>
      </c>
      <c r="M16" s="57">
        <f>'[1]Ejecución 2022'!S63</f>
        <v>0</v>
      </c>
      <c r="N16" s="57">
        <f>'[1]Ejecución 2022'!T63</f>
        <v>0</v>
      </c>
      <c r="O16" s="57">
        <f>'[1]Ejecución 2022'!U63</f>
        <v>0</v>
      </c>
      <c r="P16" s="43">
        <f>SUM(D16:O16)</f>
        <v>276160.34999999998</v>
      </c>
    </row>
    <row r="17" spans="1:16" s="27" customFormat="1" ht="30" x14ac:dyDescent="0.25">
      <c r="A17" s="16">
        <v>2</v>
      </c>
      <c r="B17" s="46" t="s">
        <v>92</v>
      </c>
      <c r="D17" s="66">
        <f>'[1]Ejecución 2022'!J73</f>
        <v>0</v>
      </c>
      <c r="E17" s="57">
        <f>'[1]Ejecución 2022'!K73</f>
        <v>0</v>
      </c>
      <c r="F17" s="57">
        <f>'[1]Ejecución 2022'!L73</f>
        <v>0</v>
      </c>
      <c r="G17" s="57">
        <f>'[1]Ejecución 2022'!M73</f>
        <v>0</v>
      </c>
      <c r="H17" s="57">
        <f>'[1]Ejecución 2022'!N73</f>
        <v>0</v>
      </c>
      <c r="I17" s="57">
        <f>'[1]Ejecución 2022'!O73</f>
        <v>0</v>
      </c>
      <c r="J17" s="57">
        <f>'[1]Ejecución 2022'!P73</f>
        <v>0</v>
      </c>
      <c r="K17" s="57">
        <f>'[1]Ejecución 2022'!Q73</f>
        <v>0</v>
      </c>
      <c r="L17" s="57">
        <f>'[1]Ejecución 2022'!R73</f>
        <v>0</v>
      </c>
      <c r="M17" s="57">
        <f>'[1]Ejecución 2022'!S73</f>
        <v>0</v>
      </c>
      <c r="N17" s="57">
        <f>'[1]Ejecución 2022'!T73</f>
        <v>0</v>
      </c>
      <c r="O17" s="57">
        <f>'[1]Ejecución 2022'!U73</f>
        <v>0</v>
      </c>
      <c r="P17" s="43">
        <f>SUM(D17:O17)</f>
        <v>0</v>
      </c>
    </row>
    <row r="18" spans="1:16" s="27" customFormat="1" x14ac:dyDescent="0.25">
      <c r="A18" s="16">
        <v>2</v>
      </c>
      <c r="B18" s="46" t="s">
        <v>91</v>
      </c>
      <c r="D18" s="66">
        <f>'[1]Ejecución 2022'!J77</f>
        <v>0</v>
      </c>
      <c r="E18" s="57">
        <f>'[1]Ejecución 2022'!K77</f>
        <v>0</v>
      </c>
      <c r="F18" s="57">
        <f>'[1]Ejecución 2022'!L77</f>
        <v>0</v>
      </c>
      <c r="G18" s="57">
        <f>'[1]Ejecución 2022'!M77</f>
        <v>0</v>
      </c>
      <c r="H18" s="57">
        <f>'[1]Ejecución 2022'!N77</f>
        <v>0</v>
      </c>
      <c r="I18" s="57">
        <f>'[1]Ejecución 2022'!O77</f>
        <v>0</v>
      </c>
      <c r="J18" s="57">
        <f>'[1]Ejecución 2022'!P77</f>
        <v>0</v>
      </c>
      <c r="K18" s="57">
        <f>'[1]Ejecución 2022'!Q77</f>
        <v>0</v>
      </c>
      <c r="L18" s="57">
        <f>'[1]Ejecución 2022'!R77</f>
        <v>0</v>
      </c>
      <c r="M18" s="57">
        <f>'[1]Ejecución 2022'!S77</f>
        <v>0</v>
      </c>
      <c r="N18" s="57">
        <f>'[1]Ejecución 2022'!T77</f>
        <v>0</v>
      </c>
      <c r="O18" s="57">
        <f>'[1]Ejecución 2022'!U77</f>
        <v>0</v>
      </c>
      <c r="P18" s="43">
        <f>SUM(D18:O18)</f>
        <v>0</v>
      </c>
    </row>
    <row r="19" spans="1:16" s="27" customFormat="1" ht="18" customHeight="1" x14ac:dyDescent="0.25">
      <c r="A19" s="16">
        <v>2</v>
      </c>
      <c r="B19" s="46" t="s">
        <v>90</v>
      </c>
      <c r="D19" s="66">
        <f>'[1]Ejecución 2022'!J81</f>
        <v>0</v>
      </c>
      <c r="E19" s="57">
        <f>'[1]Ejecución 2022'!K81</f>
        <v>0</v>
      </c>
      <c r="F19" s="57">
        <f>'[1]Ejecución 2022'!L81</f>
        <v>0</v>
      </c>
      <c r="G19" s="57">
        <f>'[1]Ejecución 2022'!M81</f>
        <v>0</v>
      </c>
      <c r="H19" s="57">
        <f>'[1]Ejecución 2022'!N81</f>
        <v>0</v>
      </c>
      <c r="I19" s="57">
        <f>'[1]Ejecución 2022'!O81</f>
        <v>0</v>
      </c>
      <c r="J19" s="57">
        <f>'[1]Ejecución 2022'!P81</f>
        <v>0</v>
      </c>
      <c r="K19" s="57">
        <f>'[1]Ejecución 2022'!Q81</f>
        <v>0</v>
      </c>
      <c r="L19" s="57">
        <f>'[1]Ejecución 2022'!R81</f>
        <v>0</v>
      </c>
      <c r="M19" s="57">
        <f>'[1]Ejecución 2022'!S81</f>
        <v>0</v>
      </c>
      <c r="N19" s="57">
        <f>'[1]Ejecución 2022'!T81</f>
        <v>0</v>
      </c>
      <c r="O19" s="57">
        <f>'[1]Ejecución 2022'!U81</f>
        <v>0</v>
      </c>
      <c r="P19" s="43">
        <f>SUM(D19:M19)</f>
        <v>0</v>
      </c>
    </row>
    <row r="20" spans="1:16" s="27" customFormat="1" x14ac:dyDescent="0.25">
      <c r="A20" s="16">
        <v>2</v>
      </c>
      <c r="B20" s="46" t="s">
        <v>89</v>
      </c>
      <c r="D20" s="66">
        <f>'[1]Ejecución 2022'!J85</f>
        <v>0</v>
      </c>
      <c r="E20" s="57">
        <f>'[1]Ejecución 2022'!K85</f>
        <v>0</v>
      </c>
      <c r="F20" s="57">
        <f>'[1]Ejecución 2022'!L85</f>
        <v>0</v>
      </c>
      <c r="G20" s="57">
        <f>'[1]Ejecución 2022'!M85</f>
        <v>0</v>
      </c>
      <c r="H20" s="57">
        <f>'[1]Ejecución 2022'!N85</f>
        <v>0</v>
      </c>
      <c r="I20" s="57">
        <f>'[1]Ejecución 2022'!O85</f>
        <v>0</v>
      </c>
      <c r="J20" s="57">
        <f>'[1]Ejecución 2022'!P85</f>
        <v>0</v>
      </c>
      <c r="K20" s="57">
        <f>'[1]Ejecución 2022'!Q85</f>
        <v>0</v>
      </c>
      <c r="L20" s="57">
        <f>'[1]Ejecución 2022'!R85</f>
        <v>0</v>
      </c>
      <c r="M20" s="57">
        <f>'[1]Ejecución 2022'!S85</f>
        <v>0</v>
      </c>
      <c r="N20" s="57">
        <f>'[1]Ejecución 2022'!T85</f>
        <v>0</v>
      </c>
      <c r="O20" s="57">
        <f>'[1]Ejecución 2022'!U85</f>
        <v>0</v>
      </c>
      <c r="P20" s="43">
        <f>SUM(D20:M20)</f>
        <v>0</v>
      </c>
    </row>
    <row r="21" spans="1:16" s="27" customFormat="1" x14ac:dyDescent="0.25">
      <c r="A21" s="16">
        <v>2</v>
      </c>
      <c r="B21" s="46" t="s">
        <v>88</v>
      </c>
      <c r="D21" s="66">
        <f>'[1]Ejecución 2022'!J91</f>
        <v>0</v>
      </c>
      <c r="E21" s="57">
        <f>'[1]Ejecución 2022'!K91</f>
        <v>48196.24</v>
      </c>
      <c r="F21" s="57">
        <f>'[1]Ejecución 2022'!L91</f>
        <v>0</v>
      </c>
      <c r="G21" s="57">
        <f>'[1]Ejecución 2022'!M91</f>
        <v>0</v>
      </c>
      <c r="H21" s="57">
        <f>'[1]Ejecución 2022'!N91</f>
        <v>0</v>
      </c>
      <c r="I21" s="57">
        <f>'[1]Ejecución 2022'!O91</f>
        <v>0</v>
      </c>
      <c r="J21" s="57">
        <f>'[1]Ejecución 2022'!P91</f>
        <v>0</v>
      </c>
      <c r="K21" s="57">
        <f>'[1]Ejecución 2022'!Q91</f>
        <v>0</v>
      </c>
      <c r="L21" s="57">
        <f>'[1]Ejecución 2022'!R91</f>
        <v>0</v>
      </c>
      <c r="M21" s="57">
        <f>'[1]Ejecución 2022'!S91</f>
        <v>0</v>
      </c>
      <c r="N21" s="57">
        <f>'[1]Ejecución 2022'!T91</f>
        <v>0</v>
      </c>
      <c r="O21" s="57">
        <f>'[1]Ejecución 2022'!U91</f>
        <v>0</v>
      </c>
      <c r="P21" s="43">
        <f>SUM(D21:O21)</f>
        <v>48196.24</v>
      </c>
    </row>
    <row r="22" spans="1:16" s="27" customFormat="1" ht="45" x14ac:dyDescent="0.25">
      <c r="A22" s="16">
        <v>2</v>
      </c>
      <c r="B22" s="46" t="s">
        <v>87</v>
      </c>
      <c r="D22" s="66">
        <f>'[1]Ejecución 2022'!J97</f>
        <v>0</v>
      </c>
      <c r="E22" s="57">
        <f>'[1]Ejecución 2022'!K97</f>
        <v>0</v>
      </c>
      <c r="F22" s="57">
        <f>'[1]Ejecución 2022'!L97</f>
        <v>0</v>
      </c>
      <c r="G22" s="57">
        <f>'[1]Ejecución 2022'!M97</f>
        <v>0</v>
      </c>
      <c r="H22" s="57">
        <f>'[1]Ejecución 2022'!N97</f>
        <v>0</v>
      </c>
      <c r="I22" s="57">
        <f>'[1]Ejecución 2022'!O97</f>
        <v>0</v>
      </c>
      <c r="J22" s="57">
        <f>'[1]Ejecución 2022'!P97</f>
        <v>0</v>
      </c>
      <c r="K22" s="57">
        <f>'[1]Ejecución 2022'!Q97</f>
        <v>0</v>
      </c>
      <c r="L22" s="57">
        <f>'[1]Ejecución 2022'!R97</f>
        <v>0</v>
      </c>
      <c r="M22" s="57">
        <f>'[1]Ejecución 2022'!S97</f>
        <v>0</v>
      </c>
      <c r="N22" s="57">
        <f>'[1]Ejecución 2022'!T97</f>
        <v>0</v>
      </c>
      <c r="O22" s="57">
        <f>'[1]Ejecución 2022'!U97</f>
        <v>0</v>
      </c>
      <c r="P22" s="43">
        <f>SUM(D22:O22)</f>
        <v>0</v>
      </c>
    </row>
    <row r="23" spans="1:16" s="27" customFormat="1" ht="30" x14ac:dyDescent="0.25">
      <c r="A23" s="16">
        <v>2</v>
      </c>
      <c r="B23" s="46" t="s">
        <v>86</v>
      </c>
      <c r="D23" s="66">
        <f>'[1]Ejecución 2022'!J110</f>
        <v>0</v>
      </c>
      <c r="E23" s="57">
        <f>'[1]Ejecución 2022'!K110</f>
        <v>0</v>
      </c>
      <c r="F23" s="57">
        <f>'[1]Ejecución 2022'!L110</f>
        <v>0</v>
      </c>
      <c r="G23" s="57">
        <f>'[1]Ejecución 2022'!M110</f>
        <v>0</v>
      </c>
      <c r="H23" s="57">
        <f>'[1]Ejecución 2022'!N110</f>
        <v>0</v>
      </c>
      <c r="I23" s="57">
        <f>'[1]Ejecución 2022'!O110</f>
        <v>0</v>
      </c>
      <c r="J23" s="57">
        <f>'[1]Ejecución 2022'!P110</f>
        <v>0</v>
      </c>
      <c r="K23" s="57">
        <f>'[1]Ejecución 2022'!Q110</f>
        <v>0</v>
      </c>
      <c r="L23" s="57">
        <f>'[1]Ejecución 2022'!R110</f>
        <v>0</v>
      </c>
      <c r="M23" s="57">
        <f>'[1]Ejecución 2022'!S110</f>
        <v>0</v>
      </c>
      <c r="N23" s="57">
        <f>'[1]Ejecución 2022'!T110</f>
        <v>0</v>
      </c>
      <c r="O23" s="57">
        <f>'[1]Ejecución 2022'!U110</f>
        <v>0</v>
      </c>
      <c r="P23" s="43">
        <f>SUM(D23:O23)</f>
        <v>0</v>
      </c>
    </row>
    <row r="24" spans="1:16" s="27" customFormat="1" ht="30" x14ac:dyDescent="0.25">
      <c r="A24" s="16">
        <v>2</v>
      </c>
      <c r="B24" s="46" t="s">
        <v>85</v>
      </c>
      <c r="D24" s="66">
        <f>'[1]Ejecución 2022'!J130</f>
        <v>0</v>
      </c>
      <c r="E24" s="57">
        <f>'[1]Ejecución 2022'!K130</f>
        <v>6490</v>
      </c>
      <c r="F24" s="57">
        <f>'[1]Ejecución 2022'!L130</f>
        <v>0</v>
      </c>
      <c r="G24" s="57">
        <f>'[1]Ejecución 2022'!M130</f>
        <v>0</v>
      </c>
      <c r="H24" s="57">
        <f>'[1]Ejecución 2022'!N130</f>
        <v>0</v>
      </c>
      <c r="I24" s="57">
        <f>'[1]Ejecución 2022'!O130</f>
        <v>0</v>
      </c>
      <c r="J24" s="57">
        <f>'[1]Ejecución 2022'!P130</f>
        <v>0</v>
      </c>
      <c r="K24" s="57">
        <f>'[1]Ejecución 2022'!Q130</f>
        <v>0</v>
      </c>
      <c r="L24" s="57">
        <f>'[1]Ejecución 2022'!R130</f>
        <v>0</v>
      </c>
      <c r="M24" s="57">
        <f>'[1]Ejecución 2022'!S130</f>
        <v>0</v>
      </c>
      <c r="N24" s="57">
        <f>'[1]Ejecución 2022'!T130</f>
        <v>0</v>
      </c>
      <c r="O24" s="57">
        <f>'[1]Ejecución 2022'!U130</f>
        <v>0</v>
      </c>
      <c r="P24" s="43">
        <f>SUM(D24:O24)</f>
        <v>6490</v>
      </c>
    </row>
    <row r="25" spans="1:16" s="27" customFormat="1" x14ac:dyDescent="0.25">
      <c r="A25" s="16">
        <v>1</v>
      </c>
      <c r="B25" s="32" t="s">
        <v>84</v>
      </c>
      <c r="D25" s="66">
        <f>+D26+D28+D30+D32+D34+D33</f>
        <v>0</v>
      </c>
      <c r="E25" s="64">
        <f>+E26+E28+E30+E32+E34+E33</f>
        <v>0</v>
      </c>
      <c r="F25" s="64">
        <f>+F26+F28+F30+F32+F34+F33</f>
        <v>0</v>
      </c>
      <c r="G25" s="64">
        <f>+G26+G28+G30+G32+G34+G33</f>
        <v>0</v>
      </c>
      <c r="H25" s="64">
        <f>+H26+H28+H30+H32+H34+H33</f>
        <v>0</v>
      </c>
      <c r="I25" s="64">
        <f>+I26+I28+I30+I32+I34+I33</f>
        <v>0</v>
      </c>
      <c r="J25" s="64">
        <f>+J26+J27+J28+J30+J32+J34+J33</f>
        <v>0</v>
      </c>
      <c r="K25" s="64">
        <f>+K26+K28+K30+K32+K34+K33</f>
        <v>0</v>
      </c>
      <c r="L25" s="64">
        <f>+L26+L28+L30+L32+L34+L33</f>
        <v>0</v>
      </c>
      <c r="M25" s="64">
        <f>+M26+M27+M28+M29+M30+M31+M32+M33+M34</f>
        <v>0</v>
      </c>
      <c r="N25" s="64">
        <f>+N26+N27+N28+N30+N32+N34+N33</f>
        <v>0</v>
      </c>
      <c r="O25" s="64">
        <f>+O26+O28+O30+O32+O34+O33+O27+O29</f>
        <v>0</v>
      </c>
      <c r="P25" s="47">
        <f>+P26+P28+P30+P32+P34</f>
        <v>0</v>
      </c>
    </row>
    <row r="26" spans="1:16" s="27" customFormat="1" ht="30" x14ac:dyDescent="0.25">
      <c r="A26" s="16">
        <v>2</v>
      </c>
      <c r="B26" s="46" t="s">
        <v>83</v>
      </c>
      <c r="D26" s="66">
        <f>'[1]Ejecución 2022'!J134</f>
        <v>0</v>
      </c>
      <c r="E26" s="57">
        <f>'[1]Ejecución 2022'!K134</f>
        <v>0</v>
      </c>
      <c r="F26" s="57">
        <f>'[1]Ejecución 2022'!L134</f>
        <v>0</v>
      </c>
      <c r="G26" s="57">
        <f>'[1]Ejecución 2022'!M134</f>
        <v>0</v>
      </c>
      <c r="H26" s="57">
        <f>'[1]Ejecución 2022'!N134</f>
        <v>0</v>
      </c>
      <c r="I26" s="57">
        <f>'[1]Ejecución 2022'!O134</f>
        <v>0</v>
      </c>
      <c r="J26" s="57">
        <f>'[1]Ejecución 2022'!P134</f>
        <v>0</v>
      </c>
      <c r="K26" s="57">
        <f>'[1]Ejecución 2022'!Q134</f>
        <v>0</v>
      </c>
      <c r="L26" s="57">
        <f>'[1]Ejecución 2022'!R134</f>
        <v>0</v>
      </c>
      <c r="M26" s="57">
        <f>'[1]Ejecución 2022'!S134</f>
        <v>0</v>
      </c>
      <c r="N26" s="57">
        <f>'[1]Ejecución 2022'!T134</f>
        <v>0</v>
      </c>
      <c r="O26" s="57">
        <f>'[1]Ejecución 2022'!U134</f>
        <v>0</v>
      </c>
      <c r="P26" s="43">
        <f>SUM(D26:O26)</f>
        <v>0</v>
      </c>
    </row>
    <row r="27" spans="1:16" s="27" customFormat="1" x14ac:dyDescent="0.25">
      <c r="A27" s="16">
        <v>2</v>
      </c>
      <c r="B27" s="46" t="s">
        <v>82</v>
      </c>
      <c r="D27" s="66">
        <f>'[1]Ejecución 2022'!J142</f>
        <v>0</v>
      </c>
      <c r="E27" s="57">
        <f>'[1]Ejecución 2022'!K142</f>
        <v>0</v>
      </c>
      <c r="F27" s="57">
        <f>'[1]Ejecución 2022'!L142</f>
        <v>0</v>
      </c>
      <c r="G27" s="57">
        <f>'[1]Ejecución 2022'!M142</f>
        <v>0</v>
      </c>
      <c r="H27" s="57">
        <f>'[1]Ejecución 2022'!N142</f>
        <v>0</v>
      </c>
      <c r="I27" s="57">
        <f>'[1]Ejecución 2022'!O142</f>
        <v>0</v>
      </c>
      <c r="J27" s="57">
        <f>'[1]Ejecución 2022'!P142</f>
        <v>0</v>
      </c>
      <c r="K27" s="57">
        <f>'[1]Ejecución 2022'!Q142</f>
        <v>0</v>
      </c>
      <c r="L27" s="57">
        <f>'[1]Ejecución 2022'!R142</f>
        <v>0</v>
      </c>
      <c r="M27" s="57">
        <f>'[1]Ejecución 2022'!S142</f>
        <v>0</v>
      </c>
      <c r="N27" s="57">
        <f>'[1]Ejecución 2022'!T142</f>
        <v>0</v>
      </c>
      <c r="O27" s="57">
        <f>'[1]Ejecución 2022'!U142</f>
        <v>0</v>
      </c>
      <c r="P27" s="43">
        <f>SUM(D27:O27)</f>
        <v>0</v>
      </c>
    </row>
    <row r="28" spans="1:16" s="27" customFormat="1" ht="30" x14ac:dyDescent="0.25">
      <c r="A28" s="16">
        <v>2</v>
      </c>
      <c r="B28" s="46" t="s">
        <v>81</v>
      </c>
      <c r="D28" s="66">
        <f>'[1]Ejecución 2022'!J148</f>
        <v>0</v>
      </c>
      <c r="E28" s="57">
        <f>'[1]Ejecución 2022'!K148</f>
        <v>0</v>
      </c>
      <c r="F28" s="57">
        <f>'[1]Ejecución 2022'!L148</f>
        <v>0</v>
      </c>
      <c r="G28" s="57">
        <f>'[1]Ejecución 2022'!M148</f>
        <v>0</v>
      </c>
      <c r="H28" s="57">
        <f>'[1]Ejecución 2022'!N148</f>
        <v>0</v>
      </c>
      <c r="I28" s="57">
        <f>'[1]Ejecución 2022'!O148</f>
        <v>0</v>
      </c>
      <c r="J28" s="57">
        <f>'[1]Ejecución 2022'!P148</f>
        <v>0</v>
      </c>
      <c r="K28" s="57">
        <f>'[1]Ejecución 2022'!Q148</f>
        <v>0</v>
      </c>
      <c r="L28" s="57">
        <f>'[1]Ejecución 2022'!R148</f>
        <v>0</v>
      </c>
      <c r="M28" s="57">
        <f>'[1]Ejecución 2022'!S148</f>
        <v>0</v>
      </c>
      <c r="N28" s="57">
        <f>'[1]Ejecución 2022'!T148</f>
        <v>0</v>
      </c>
      <c r="O28" s="57">
        <f>'[1]Ejecución 2022'!U148</f>
        <v>0</v>
      </c>
      <c r="P28" s="43">
        <f>SUM(D28:O28)</f>
        <v>0</v>
      </c>
    </row>
    <row r="29" spans="1:16" s="27" customFormat="1" x14ac:dyDescent="0.25">
      <c r="A29" s="16">
        <v>2</v>
      </c>
      <c r="B29" s="46" t="s">
        <v>80</v>
      </c>
      <c r="D29" s="66">
        <f>'[1]Ejecución 2022'!J154</f>
        <v>0</v>
      </c>
      <c r="E29" s="57">
        <f>'[1]Ejecución 2022'!K154</f>
        <v>0</v>
      </c>
      <c r="F29" s="57">
        <f>'[1]Ejecución 2022'!L154</f>
        <v>0</v>
      </c>
      <c r="G29" s="57">
        <f>'[1]Ejecución 2022'!M154</f>
        <v>0</v>
      </c>
      <c r="H29" s="57">
        <f>'[1]Ejecución 2022'!N154</f>
        <v>0</v>
      </c>
      <c r="I29" s="57">
        <f>'[1]Ejecución 2022'!O154</f>
        <v>0</v>
      </c>
      <c r="J29" s="57">
        <f>'[1]Ejecución 2022'!P154</f>
        <v>0</v>
      </c>
      <c r="K29" s="57">
        <f>'[1]Ejecución 2022'!Q154</f>
        <v>0</v>
      </c>
      <c r="L29" s="57">
        <f>'[1]Ejecución 2022'!R154</f>
        <v>0</v>
      </c>
      <c r="M29" s="57">
        <f>'[1]Ejecución 2022'!S154</f>
        <v>0</v>
      </c>
      <c r="N29" s="57">
        <f>'[1]Ejecución 2022'!T154</f>
        <v>0</v>
      </c>
      <c r="O29" s="57">
        <f>'[1]Ejecución 2022'!U154</f>
        <v>0</v>
      </c>
      <c r="P29" s="43">
        <f>SUM(D29:O29)</f>
        <v>0</v>
      </c>
    </row>
    <row r="30" spans="1:16" s="27" customFormat="1" ht="30" x14ac:dyDescent="0.25">
      <c r="A30" s="16">
        <v>2</v>
      </c>
      <c r="B30" s="46" t="s">
        <v>79</v>
      </c>
      <c r="D30" s="66">
        <f>'[1]Ejecución 2022'!J157</f>
        <v>0</v>
      </c>
      <c r="E30" s="57">
        <f>'[1]Ejecución 2022'!K157</f>
        <v>0</v>
      </c>
      <c r="F30" s="57">
        <f>'[1]Ejecución 2022'!L157</f>
        <v>0</v>
      </c>
      <c r="G30" s="57">
        <f>'[1]Ejecución 2022'!M157</f>
        <v>0</v>
      </c>
      <c r="H30" s="57">
        <f>'[1]Ejecución 2022'!N157</f>
        <v>0</v>
      </c>
      <c r="I30" s="57">
        <f>'[1]Ejecución 2022'!O157</f>
        <v>0</v>
      </c>
      <c r="J30" s="57">
        <f>'[1]Ejecución 2022'!P157</f>
        <v>0</v>
      </c>
      <c r="K30" s="57">
        <f>'[1]Ejecución 2022'!Q157</f>
        <v>0</v>
      </c>
      <c r="L30" s="57">
        <f>'[1]Ejecución 2022'!R157</f>
        <v>0</v>
      </c>
      <c r="M30" s="57">
        <f>'[1]Ejecución 2022'!S157</f>
        <v>0</v>
      </c>
      <c r="N30" s="57">
        <f>'[1]Ejecución 2022'!T157</f>
        <v>0</v>
      </c>
      <c r="O30" s="57">
        <f>'[1]Ejecución 2022'!U157</f>
        <v>0</v>
      </c>
      <c r="P30" s="43">
        <f>SUM(D30:O30)</f>
        <v>0</v>
      </c>
    </row>
    <row r="31" spans="1:16" s="27" customFormat="1" ht="30" x14ac:dyDescent="0.25">
      <c r="A31" s="16">
        <v>2</v>
      </c>
      <c r="B31" s="46" t="s">
        <v>78</v>
      </c>
      <c r="D31" s="66">
        <f>'[1]Ejecución 2022'!J162</f>
        <v>0</v>
      </c>
      <c r="E31" s="57">
        <f>'[1]Ejecución 2022'!K162</f>
        <v>0</v>
      </c>
      <c r="F31" s="57">
        <f>'[1]Ejecución 2022'!L162</f>
        <v>0</v>
      </c>
      <c r="G31" s="57">
        <f>'[1]Ejecución 2022'!M162</f>
        <v>0</v>
      </c>
      <c r="H31" s="57">
        <f>'[1]Ejecución 2022'!N162</f>
        <v>0</v>
      </c>
      <c r="I31" s="57">
        <f>'[1]Ejecución 2022'!O162</f>
        <v>0</v>
      </c>
      <c r="J31" s="57">
        <f>'[1]Ejecución 2022'!P162</f>
        <v>0</v>
      </c>
      <c r="K31" s="57">
        <f>'[1]Ejecución 2022'!Q162</f>
        <v>0</v>
      </c>
      <c r="L31" s="57">
        <f>'[1]Ejecución 2022'!R162</f>
        <v>0</v>
      </c>
      <c r="M31" s="57">
        <f>'[1]Ejecución 2022'!S162</f>
        <v>0</v>
      </c>
      <c r="N31" s="57">
        <f>'[1]Ejecución 2022'!T162</f>
        <v>0</v>
      </c>
      <c r="O31" s="57">
        <f>'[1]Ejecución 2022'!U162</f>
        <v>0</v>
      </c>
      <c r="P31" s="43">
        <f>SUM(D31:M31)</f>
        <v>0</v>
      </c>
    </row>
    <row r="32" spans="1:16" s="27" customFormat="1" ht="30" x14ac:dyDescent="0.25">
      <c r="A32" s="16">
        <v>2</v>
      </c>
      <c r="B32" s="46" t="s">
        <v>77</v>
      </c>
      <c r="D32" s="66">
        <f>'[1]Ejecución 2022'!J169</f>
        <v>0</v>
      </c>
      <c r="E32" s="57">
        <f>'[1]Ejecución 2022'!K169</f>
        <v>0</v>
      </c>
      <c r="F32" s="57">
        <f>'[1]Ejecución 2022'!L169</f>
        <v>0</v>
      </c>
      <c r="G32" s="57">
        <f>'[1]Ejecución 2022'!M169</f>
        <v>0</v>
      </c>
      <c r="H32" s="57">
        <f>'[1]Ejecución 2022'!N169</f>
        <v>0</v>
      </c>
      <c r="I32" s="57">
        <f>'[1]Ejecución 2022'!O169</f>
        <v>0</v>
      </c>
      <c r="J32" s="57">
        <f>'[1]Ejecución 2022'!P169</f>
        <v>0</v>
      </c>
      <c r="K32" s="57">
        <f>'[1]Ejecución 2022'!Q169</f>
        <v>0</v>
      </c>
      <c r="L32" s="57">
        <f>'[1]Ejecución 2022'!R169</f>
        <v>0</v>
      </c>
      <c r="M32" s="57">
        <f>'[1]Ejecución 2022'!S169</f>
        <v>0</v>
      </c>
      <c r="N32" s="57">
        <f>'[1]Ejecución 2022'!T169</f>
        <v>0</v>
      </c>
      <c r="O32" s="57">
        <f>'[1]Ejecución 2022'!U169</f>
        <v>0</v>
      </c>
      <c r="P32" s="43">
        <f>SUM(E32:M32)</f>
        <v>0</v>
      </c>
    </row>
    <row r="33" spans="1:16" s="27" customFormat="1" ht="45" x14ac:dyDescent="0.25">
      <c r="A33" s="16">
        <v>2</v>
      </c>
      <c r="B33" s="46" t="s">
        <v>76</v>
      </c>
      <c r="D33" s="51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3">
        <f>SUM(D33:M33)</f>
        <v>0</v>
      </c>
    </row>
    <row r="34" spans="1:16" s="27" customFormat="1" x14ac:dyDescent="0.25">
      <c r="A34" s="16">
        <v>2</v>
      </c>
      <c r="B34" s="46" t="s">
        <v>75</v>
      </c>
      <c r="D34" s="66">
        <f>'[1]Ejecución 2022'!J180</f>
        <v>0</v>
      </c>
      <c r="E34" s="57">
        <f>'[1]Ejecución 2022'!K180</f>
        <v>0</v>
      </c>
      <c r="F34" s="57">
        <f>'[1]Ejecución 2022'!L180</f>
        <v>0</v>
      </c>
      <c r="G34" s="57">
        <f>'[1]Ejecución 2022'!M180</f>
        <v>0</v>
      </c>
      <c r="H34" s="57">
        <f>'[1]Ejecución 2022'!N180</f>
        <v>0</v>
      </c>
      <c r="I34" s="57">
        <f>'[1]Ejecución 2022'!O180</f>
        <v>0</v>
      </c>
      <c r="J34" s="57">
        <f>'[1]Ejecución 2022'!P180</f>
        <v>0</v>
      </c>
      <c r="K34" s="57">
        <f>'[1]Ejecución 2022'!Q180</f>
        <v>0</v>
      </c>
      <c r="L34" s="57">
        <f>'[1]Ejecución 2022'!R180</f>
        <v>0</v>
      </c>
      <c r="M34" s="57">
        <f>'[1]Ejecución 2022'!S180</f>
        <v>0</v>
      </c>
      <c r="N34" s="57">
        <f>'[1]Ejecución 2022'!T180</f>
        <v>0</v>
      </c>
      <c r="O34" s="57">
        <f>'[1]Ejecución 2022'!U180</f>
        <v>0</v>
      </c>
      <c r="P34" s="43">
        <f>SUM(D34:O34)</f>
        <v>0</v>
      </c>
    </row>
    <row r="35" spans="1:16" s="27" customFormat="1" x14ac:dyDescent="0.25">
      <c r="A35" s="16">
        <v>1</v>
      </c>
      <c r="B35" s="32" t="s">
        <v>74</v>
      </c>
      <c r="D35" s="5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3">
        <f>+P36+P37+P38+P40+P41+P42</f>
        <v>0</v>
      </c>
    </row>
    <row r="36" spans="1:16" s="27" customFormat="1" ht="30" x14ac:dyDescent="0.25">
      <c r="A36" s="16">
        <v>2</v>
      </c>
      <c r="B36" s="46" t="s">
        <v>73</v>
      </c>
      <c r="D36" s="51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43">
        <f>SUM(D36:M36)</f>
        <v>0</v>
      </c>
    </row>
    <row r="37" spans="1:16" s="27" customFormat="1" ht="30" x14ac:dyDescent="0.25">
      <c r="A37" s="16">
        <v>2</v>
      </c>
      <c r="B37" s="46" t="s">
        <v>72</v>
      </c>
      <c r="D37" s="51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43">
        <f>SUM(D37:M37)</f>
        <v>0</v>
      </c>
    </row>
    <row r="38" spans="1:16" s="27" customFormat="1" ht="30" x14ac:dyDescent="0.25">
      <c r="A38" s="16">
        <v>2</v>
      </c>
      <c r="B38" s="46" t="s">
        <v>71</v>
      </c>
      <c r="D38" s="51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43">
        <f>SUM(D38:M38)</f>
        <v>0</v>
      </c>
    </row>
    <row r="39" spans="1:16" s="27" customFormat="1" ht="30" x14ac:dyDescent="0.25">
      <c r="A39" s="16">
        <v>2</v>
      </c>
      <c r="B39" s="46" t="s">
        <v>70</v>
      </c>
      <c r="D39" s="51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43">
        <f>SUM(D39:M39)</f>
        <v>0</v>
      </c>
    </row>
    <row r="40" spans="1:16" s="27" customFormat="1" ht="30" x14ac:dyDescent="0.25">
      <c r="A40" s="16">
        <v>2</v>
      </c>
      <c r="B40" s="46" t="s">
        <v>69</v>
      </c>
      <c r="D40" s="51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3">
        <f>SUM(D40:M40)</f>
        <v>0</v>
      </c>
    </row>
    <row r="41" spans="1:16" s="27" customFormat="1" ht="30" x14ac:dyDescent="0.25">
      <c r="A41" s="16">
        <v>2</v>
      </c>
      <c r="B41" s="46" t="s">
        <v>68</v>
      </c>
      <c r="D41" s="51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43">
        <f>SUM(D41:M41)</f>
        <v>0</v>
      </c>
    </row>
    <row r="42" spans="1:16" s="27" customFormat="1" ht="30" x14ac:dyDescent="0.25">
      <c r="A42" s="16">
        <v>2</v>
      </c>
      <c r="B42" s="46" t="s">
        <v>67</v>
      </c>
      <c r="D42" s="51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3">
        <f>SUM(D42:M42)</f>
        <v>0</v>
      </c>
    </row>
    <row r="43" spans="1:16" s="27" customFormat="1" x14ac:dyDescent="0.25">
      <c r="A43" s="16">
        <v>1</v>
      </c>
      <c r="B43" s="32" t="s">
        <v>66</v>
      </c>
      <c r="D43" s="55">
        <f>+D44+D45+D46+D47+D48+D49+D50</f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43">
        <f>SUM(D43:M43)</f>
        <v>0</v>
      </c>
    </row>
    <row r="44" spans="1:16" s="27" customFormat="1" ht="30" x14ac:dyDescent="0.25">
      <c r="A44" s="16">
        <v>2</v>
      </c>
      <c r="B44" s="46" t="s">
        <v>65</v>
      </c>
      <c r="D44" s="51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43">
        <f>SUM(D44:M44)</f>
        <v>0</v>
      </c>
    </row>
    <row r="45" spans="1:16" s="27" customFormat="1" ht="30" x14ac:dyDescent="0.25">
      <c r="A45" s="16">
        <v>2</v>
      </c>
      <c r="B45" s="46" t="s">
        <v>64</v>
      </c>
      <c r="D45" s="51"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3">
        <f>SUM(D45:M45)</f>
        <v>0</v>
      </c>
    </row>
    <row r="46" spans="1:16" s="27" customFormat="1" ht="30" x14ac:dyDescent="0.25">
      <c r="A46" s="16">
        <v>2</v>
      </c>
      <c r="B46" s="46" t="s">
        <v>63</v>
      </c>
      <c r="D46" s="51"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3">
        <f>SUM(D46:M46)</f>
        <v>0</v>
      </c>
    </row>
    <row r="47" spans="1:16" s="27" customFormat="1" ht="30" x14ac:dyDescent="0.25">
      <c r="A47" s="16">
        <v>2</v>
      </c>
      <c r="B47" s="46" t="s">
        <v>62</v>
      </c>
      <c r="D47" s="51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3">
        <f>SUM(D47:M47)</f>
        <v>0</v>
      </c>
    </row>
    <row r="48" spans="1:16" s="27" customFormat="1" ht="30" x14ac:dyDescent="0.25">
      <c r="A48" s="16">
        <v>2</v>
      </c>
      <c r="B48" s="46" t="s">
        <v>61</v>
      </c>
      <c r="D48" s="51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3">
        <f>SUM(D48:M48)</f>
        <v>0</v>
      </c>
    </row>
    <row r="49" spans="1:19" s="27" customFormat="1" ht="30" x14ac:dyDescent="0.25">
      <c r="A49" s="16">
        <v>2</v>
      </c>
      <c r="B49" s="46" t="s">
        <v>60</v>
      </c>
      <c r="D49" s="51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43">
        <f>SUM(D49:M49)</f>
        <v>0</v>
      </c>
    </row>
    <row r="50" spans="1:19" s="27" customFormat="1" ht="30" x14ac:dyDescent="0.25">
      <c r="A50" s="16">
        <v>2</v>
      </c>
      <c r="B50" s="46" t="s">
        <v>59</v>
      </c>
      <c r="D50" s="45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43">
        <f>SUM(D50:M50)</f>
        <v>0</v>
      </c>
    </row>
    <row r="51" spans="1:19" s="27" customFormat="1" ht="30" x14ac:dyDescent="0.25">
      <c r="A51" s="16">
        <v>1</v>
      </c>
      <c r="B51" s="32" t="s">
        <v>58</v>
      </c>
      <c r="D51" s="65">
        <f>+D52+D53+D54+D55+D56+D57+D58+D59+D60</f>
        <v>0</v>
      </c>
      <c r="E51" s="63">
        <f>+E52+E53+E54+E55+E56+E57+E58+E59+E60</f>
        <v>0</v>
      </c>
      <c r="F51" s="63">
        <f>+F52+F53+F54+F55+F56+F57+F58+F59+F60</f>
        <v>0</v>
      </c>
      <c r="G51" s="63">
        <f>+G52+G53+G54+G55+H57+G57+G58+G59+G60</f>
        <v>0</v>
      </c>
      <c r="H51" s="63">
        <f>+H52+H53+H54+H55+I57+H57+H58+H59+H60</f>
        <v>0</v>
      </c>
      <c r="I51" s="63">
        <f>+I52+I53+I54+I55+J57+I57+I58+I59+I60</f>
        <v>0</v>
      </c>
      <c r="J51" s="64">
        <f>+J52+J53+J54+J55+J56+J57+J58+J59+J60</f>
        <v>0</v>
      </c>
      <c r="K51" s="64">
        <f>+K52+K53+K54+K55+K56+K57+K58+K59+K60</f>
        <v>0</v>
      </c>
      <c r="L51" s="64">
        <f>+L52+L53+L54+L55+L56+L57+L58+L59+L60</f>
        <v>0</v>
      </c>
      <c r="M51" s="64">
        <f>+M52+M53+M54+M55+M56+M57+M58+M59+M60</f>
        <v>0</v>
      </c>
      <c r="N51" s="63">
        <f>+N52+N53+N54+N55+N56+N57+N58+N59+N60</f>
        <v>0</v>
      </c>
      <c r="O51" s="63">
        <f>+O52+O53+O54+O55+O56+O57+O58+O59+O60</f>
        <v>0</v>
      </c>
      <c r="P51" s="47">
        <f>+P52+P56+P54</f>
        <v>0</v>
      </c>
      <c r="Q51" s="31" t="s">
        <v>35</v>
      </c>
      <c r="R51" s="52" t="s">
        <v>35</v>
      </c>
      <c r="S51" s="52" t="s">
        <v>35</v>
      </c>
    </row>
    <row r="52" spans="1:19" s="27" customFormat="1" x14ac:dyDescent="0.25">
      <c r="A52" s="16">
        <v>2</v>
      </c>
      <c r="B52" s="46" t="s">
        <v>57</v>
      </c>
      <c r="D52" s="62">
        <f>'[1]Ejecución 2022'!J208</f>
        <v>0</v>
      </c>
      <c r="E52" s="61">
        <f>'[1]Ejecución 2022'!K208</f>
        <v>0</v>
      </c>
      <c r="F52" s="61">
        <f>'[1]Ejecución 2022'!L208</f>
        <v>0</v>
      </c>
      <c r="G52" s="61">
        <f>'[1]Ejecución 2022'!M208</f>
        <v>0</v>
      </c>
      <c r="H52" s="61">
        <f>'[1]Ejecución 2022'!N208</f>
        <v>0</v>
      </c>
      <c r="I52" s="61">
        <f>'[1]Ejecución 2022'!O208</f>
        <v>0</v>
      </c>
      <c r="J52" s="61">
        <f>'[1]Ejecución 2022'!P208</f>
        <v>0</v>
      </c>
      <c r="K52" s="61">
        <f>'[1]Ejecución 2022'!Q208</f>
        <v>0</v>
      </c>
      <c r="L52" s="61">
        <f>'[1]Ejecución 2022'!R208</f>
        <v>0</v>
      </c>
      <c r="M52" s="61">
        <f>'[1]Ejecución 2022'!S208</f>
        <v>0</v>
      </c>
      <c r="N52" s="61">
        <f>'[1]Ejecución 2022'!T208</f>
        <v>0</v>
      </c>
      <c r="O52" s="61">
        <f>'[1]Ejecución 2022'!U208</f>
        <v>0</v>
      </c>
      <c r="P52" s="60">
        <f>SUM(D52:O52)</f>
        <v>0</v>
      </c>
    </row>
    <row r="53" spans="1:19" s="27" customFormat="1" ht="30" x14ac:dyDescent="0.25">
      <c r="A53" s="16">
        <v>2</v>
      </c>
      <c r="B53" s="46" t="s">
        <v>56</v>
      </c>
      <c r="D53" s="58">
        <f>'[1]Ejecución 2022'!J215</f>
        <v>0</v>
      </c>
      <c r="E53" s="57">
        <f>'[1]Ejecución 2022'!K215</f>
        <v>0</v>
      </c>
      <c r="F53" s="57">
        <f>'[1]Ejecución 2022'!L215</f>
        <v>0</v>
      </c>
      <c r="G53" s="57">
        <f>'[1]Ejecución 2022'!M215</f>
        <v>0</v>
      </c>
      <c r="H53" s="57">
        <f>'[1]Ejecución 2022'!N215</f>
        <v>0</v>
      </c>
      <c r="I53" s="57">
        <f>'[1]Ejecución 2022'!O215</f>
        <v>0</v>
      </c>
      <c r="J53" s="57">
        <f>'[1]Ejecución 2022'!P215</f>
        <v>0</v>
      </c>
      <c r="K53" s="57">
        <f>'[1]Ejecución 2022'!Q215</f>
        <v>0</v>
      </c>
      <c r="L53" s="57">
        <f>'[1]Ejecución 2022'!R215</f>
        <v>0</v>
      </c>
      <c r="M53" s="57">
        <f>'[1]Ejecución 2022'!S215</f>
        <v>0</v>
      </c>
      <c r="N53" s="57">
        <f>'[1]Ejecución 2022'!T215</f>
        <v>0</v>
      </c>
      <c r="O53" s="57">
        <f>'[1]Ejecución 2022'!U215</f>
        <v>0</v>
      </c>
      <c r="P53" s="43">
        <f>SUM(D53:M53)</f>
        <v>0</v>
      </c>
    </row>
    <row r="54" spans="1:19" s="27" customFormat="1" ht="30" x14ac:dyDescent="0.25">
      <c r="A54" s="16">
        <v>2</v>
      </c>
      <c r="B54" s="46" t="s">
        <v>55</v>
      </c>
      <c r="D54" s="59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3">
        <f>SUM(D54:M54)</f>
        <v>0</v>
      </c>
    </row>
    <row r="55" spans="1:19" s="27" customFormat="1" ht="30" x14ac:dyDescent="0.25">
      <c r="A55" s="16">
        <v>2</v>
      </c>
      <c r="B55" s="46" t="s">
        <v>54</v>
      </c>
      <c r="D55" s="59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3">
        <f>SUM(D55:M55)</f>
        <v>0</v>
      </c>
    </row>
    <row r="56" spans="1:19" s="27" customFormat="1" ht="30" x14ac:dyDescent="0.25">
      <c r="A56" s="16">
        <v>2</v>
      </c>
      <c r="B56" s="46" t="s">
        <v>53</v>
      </c>
      <c r="D56" s="58">
        <f>'[1]Ejecución 2022'!J218</f>
        <v>0</v>
      </c>
      <c r="E56" s="57">
        <f>'[1]Ejecución 2022'!K218</f>
        <v>0</v>
      </c>
      <c r="F56" s="57">
        <f>'[1]Ejecución 2022'!L218</f>
        <v>0</v>
      </c>
      <c r="G56" s="57">
        <f>'[1]Ejecución 2022'!M218</f>
        <v>0</v>
      </c>
      <c r="H56" s="57">
        <f>'[1]Ejecución 2022'!N218</f>
        <v>0</v>
      </c>
      <c r="I56" s="57">
        <f>'[1]Ejecución 2022'!O218</f>
        <v>0</v>
      </c>
      <c r="J56" s="57">
        <f>'[1]Ejecución 2022'!P218</f>
        <v>0</v>
      </c>
      <c r="K56" s="57">
        <f>'[1]Ejecución 2022'!Q218</f>
        <v>0</v>
      </c>
      <c r="L56" s="57">
        <f>'[1]Ejecución 2022'!R218</f>
        <v>0</v>
      </c>
      <c r="M56" s="57">
        <f>'[1]Ejecución 2022'!S218</f>
        <v>0</v>
      </c>
      <c r="N56" s="57">
        <f>'[1]Ejecución 2022'!T218</f>
        <v>0</v>
      </c>
      <c r="O56" s="57">
        <f>'[1]Ejecución 2022'!U218</f>
        <v>0</v>
      </c>
      <c r="P56" s="43">
        <f>SUM(D56:M56)</f>
        <v>0</v>
      </c>
    </row>
    <row r="57" spans="1:19" s="27" customFormat="1" ht="30" x14ac:dyDescent="0.25">
      <c r="A57" s="16">
        <v>2</v>
      </c>
      <c r="B57" s="46" t="s">
        <v>52</v>
      </c>
      <c r="D57" s="58">
        <f>'[1]Ejecución 2022'!J223</f>
        <v>0</v>
      </c>
      <c r="E57" s="57">
        <f>'[1]Ejecución 2022'!K223</f>
        <v>0</v>
      </c>
      <c r="F57" s="57">
        <f>'[1]Ejecución 2022'!L223</f>
        <v>0</v>
      </c>
      <c r="G57" s="57">
        <f>'[1]Ejecución 2022'!M223</f>
        <v>0</v>
      </c>
      <c r="H57" s="57">
        <f>'[1]Ejecución 2022'!N223</f>
        <v>0</v>
      </c>
      <c r="I57" s="57">
        <f>'[1]Ejecución 2022'!O223</f>
        <v>0</v>
      </c>
      <c r="J57" s="57">
        <f>'[1]Ejecución 2022'!P223</f>
        <v>0</v>
      </c>
      <c r="K57" s="57">
        <f>'[1]Ejecución 2022'!Q223</f>
        <v>0</v>
      </c>
      <c r="L57" s="57">
        <f>'[1]Ejecución 2022'!R223</f>
        <v>0</v>
      </c>
      <c r="M57" s="57">
        <f>'[1]Ejecución 2022'!S223</f>
        <v>0</v>
      </c>
      <c r="N57" s="57">
        <f>'[1]Ejecución 2022'!T223</f>
        <v>0</v>
      </c>
      <c r="O57" s="57">
        <f>'[1]Ejecución 2022'!U223</f>
        <v>0</v>
      </c>
      <c r="P57" s="43">
        <f>SUM(D57:M57)</f>
        <v>0</v>
      </c>
    </row>
    <row r="58" spans="1:19" s="27" customFormat="1" ht="30" x14ac:dyDescent="0.25">
      <c r="A58" s="16">
        <v>2</v>
      </c>
      <c r="B58" s="46" t="s">
        <v>51</v>
      </c>
      <c r="D58" s="59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3">
        <f>SUM(D58:M58)</f>
        <v>0</v>
      </c>
    </row>
    <row r="59" spans="1:19" s="27" customFormat="1" x14ac:dyDescent="0.25">
      <c r="A59" s="16">
        <v>2</v>
      </c>
      <c r="B59" s="46" t="s">
        <v>50</v>
      </c>
      <c r="D59" s="58">
        <f>'[1]Ejecución 2022'!J226</f>
        <v>0</v>
      </c>
      <c r="E59" s="57">
        <f>'[1]Ejecución 2022'!K226</f>
        <v>0</v>
      </c>
      <c r="F59" s="57">
        <f>'[1]Ejecución 2022'!L226</f>
        <v>0</v>
      </c>
      <c r="G59" s="57">
        <f>'[1]Ejecución 2022'!M226</f>
        <v>0</v>
      </c>
      <c r="H59" s="57">
        <f>'[1]Ejecución 2022'!N226</f>
        <v>0</v>
      </c>
      <c r="I59" s="57">
        <f>'[1]Ejecución 2022'!O226</f>
        <v>0</v>
      </c>
      <c r="J59" s="57">
        <f>'[1]Ejecución 2022'!P226</f>
        <v>0</v>
      </c>
      <c r="K59" s="57">
        <f>'[1]Ejecución 2022'!Q226</f>
        <v>0</v>
      </c>
      <c r="L59" s="57">
        <f>'[1]Ejecución 2022'!R226</f>
        <v>0</v>
      </c>
      <c r="M59" s="57">
        <f>'[1]Ejecución 2022'!S226</f>
        <v>0</v>
      </c>
      <c r="N59" s="57">
        <f>'[1]Ejecución 2022'!T226</f>
        <v>0</v>
      </c>
      <c r="O59" s="57">
        <f>'[1]Ejecución 2022'!U226</f>
        <v>0</v>
      </c>
      <c r="P59" s="43">
        <f>'[1]Ejecución 2022'!V226</f>
        <v>0</v>
      </c>
    </row>
    <row r="60" spans="1:19" s="27" customFormat="1" ht="45" x14ac:dyDescent="0.25">
      <c r="A60" s="16">
        <v>2</v>
      </c>
      <c r="B60" s="46" t="s">
        <v>49</v>
      </c>
      <c r="D60" s="58">
        <f>'[1]Ejecución 2022'!J227</f>
        <v>0</v>
      </c>
      <c r="E60" s="57">
        <f>'[1]Ejecución 2022'!K227</f>
        <v>0</v>
      </c>
      <c r="F60" s="57">
        <f>'[1]Ejecución 2022'!L227</f>
        <v>0</v>
      </c>
      <c r="G60" s="57">
        <f>'[1]Ejecución 2022'!M227</f>
        <v>0</v>
      </c>
      <c r="H60" s="57">
        <f>'[1]Ejecución 2022'!N227</f>
        <v>0</v>
      </c>
      <c r="I60" s="57">
        <f>'[1]Ejecución 2022'!O227</f>
        <v>0</v>
      </c>
      <c r="J60" s="57">
        <f>'[1]Ejecución 2022'!P227</f>
        <v>0</v>
      </c>
      <c r="K60" s="57">
        <f>'[1]Ejecución 2022'!Q227</f>
        <v>0</v>
      </c>
      <c r="L60" s="57">
        <f>'[1]Ejecución 2022'!R227</f>
        <v>0</v>
      </c>
      <c r="M60" s="57">
        <f>'[1]Ejecución 2022'!S227</f>
        <v>0</v>
      </c>
      <c r="N60" s="57">
        <f>'[1]Ejecución 2022'!T227</f>
        <v>0</v>
      </c>
      <c r="O60" s="57">
        <f>'[1]Ejecución 2022'!U227</f>
        <v>0</v>
      </c>
      <c r="P60" s="43">
        <f>'[1]Ejecución 2022'!V227</f>
        <v>0</v>
      </c>
    </row>
    <row r="61" spans="1:19" s="27" customFormat="1" x14ac:dyDescent="0.25">
      <c r="A61" s="16">
        <v>1</v>
      </c>
      <c r="B61" s="32" t="s">
        <v>48</v>
      </c>
      <c r="D61" s="56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43">
        <f>SUM(D61:M61)</f>
        <v>0</v>
      </c>
    </row>
    <row r="62" spans="1:19" s="27" customFormat="1" x14ac:dyDescent="0.25">
      <c r="A62" s="16">
        <v>2</v>
      </c>
      <c r="B62" s="46" t="s">
        <v>47</v>
      </c>
      <c r="D62" s="56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43">
        <f>SUM(D62:M62)</f>
        <v>0</v>
      </c>
    </row>
    <row r="63" spans="1:19" s="27" customFormat="1" x14ac:dyDescent="0.25">
      <c r="A63" s="16">
        <v>2</v>
      </c>
      <c r="B63" s="46" t="s">
        <v>46</v>
      </c>
      <c r="D63" s="56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43">
        <f>SUM(D63:M63)</f>
        <v>0</v>
      </c>
    </row>
    <row r="64" spans="1:19" s="27" customFormat="1" ht="30" x14ac:dyDescent="0.25">
      <c r="A64" s="16">
        <v>2</v>
      </c>
      <c r="B64" s="46" t="s">
        <v>45</v>
      </c>
      <c r="D64" s="56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43">
        <f>SUM(D64:M64)</f>
        <v>0</v>
      </c>
    </row>
    <row r="65" spans="1:19" s="27" customFormat="1" ht="45" x14ac:dyDescent="0.25">
      <c r="A65" s="16">
        <v>2</v>
      </c>
      <c r="B65" s="46" t="s">
        <v>44</v>
      </c>
      <c r="D65" s="56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43">
        <f>SUM(D65:M65)</f>
        <v>0</v>
      </c>
    </row>
    <row r="66" spans="1:19" s="27" customFormat="1" ht="30" x14ac:dyDescent="0.25">
      <c r="A66" s="16">
        <v>1</v>
      </c>
      <c r="B66" s="32" t="s">
        <v>43</v>
      </c>
      <c r="D66" s="55">
        <f>+D67+D68</f>
        <v>0</v>
      </c>
      <c r="E66" s="54">
        <f>+E67+E68</f>
        <v>0</v>
      </c>
      <c r="F66" s="54">
        <f>+F67+F68</f>
        <v>0</v>
      </c>
      <c r="G66" s="54">
        <f>+G67+G68</f>
        <v>0</v>
      </c>
      <c r="H66" s="54">
        <f>+H67+H68</f>
        <v>0</v>
      </c>
      <c r="I66" s="54">
        <f>+I67+I68</f>
        <v>0</v>
      </c>
      <c r="J66" s="54">
        <f>+J67+J68</f>
        <v>0</v>
      </c>
      <c r="K66" s="54">
        <f>+K67+K68</f>
        <v>0</v>
      </c>
      <c r="L66" s="54">
        <f>+L67+L68</f>
        <v>0</v>
      </c>
      <c r="M66" s="54">
        <f>+M67+M68</f>
        <v>0</v>
      </c>
      <c r="N66" s="31">
        <v>0</v>
      </c>
      <c r="O66" s="31">
        <v>0</v>
      </c>
      <c r="P66" s="53">
        <f>+P67+P68</f>
        <v>0</v>
      </c>
      <c r="R66" s="52"/>
      <c r="S66" s="52"/>
    </row>
    <row r="67" spans="1:19" s="27" customFormat="1" x14ac:dyDescent="0.25">
      <c r="A67" s="16">
        <v>2</v>
      </c>
      <c r="B67" s="46" t="s">
        <v>42</v>
      </c>
      <c r="D67" s="51">
        <v>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43">
        <f>SUM(D67:M67)</f>
        <v>0</v>
      </c>
    </row>
    <row r="68" spans="1:19" s="27" customFormat="1" ht="30" x14ac:dyDescent="0.25">
      <c r="A68" s="16">
        <v>2</v>
      </c>
      <c r="B68" s="46" t="s">
        <v>41</v>
      </c>
      <c r="D68" s="45">
        <v>0</v>
      </c>
      <c r="E68" s="44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43">
        <f>SUM(D68:M68)</f>
        <v>0</v>
      </c>
    </row>
    <row r="69" spans="1:19" s="27" customFormat="1" x14ac:dyDescent="0.25">
      <c r="A69" s="16">
        <v>1</v>
      </c>
      <c r="B69" s="32" t="s">
        <v>40</v>
      </c>
      <c r="D69" s="50"/>
      <c r="E69" s="49">
        <f>+E70+E71+E72</f>
        <v>0</v>
      </c>
      <c r="F69" s="49">
        <f>+F70+F71+F72</f>
        <v>0</v>
      </c>
      <c r="G69" s="49">
        <f>+G70+G71+G72</f>
        <v>0</v>
      </c>
      <c r="H69" s="49">
        <f>+H70+H71+H72</f>
        <v>0</v>
      </c>
      <c r="I69" s="49">
        <f>+I70+I71+I72</f>
        <v>0</v>
      </c>
      <c r="J69" s="49">
        <f>+J70+J71+J72</f>
        <v>0</v>
      </c>
      <c r="K69" s="49">
        <f>+K70+K71+K72</f>
        <v>0</v>
      </c>
      <c r="L69" s="49">
        <f>+L70+L71+L72</f>
        <v>0</v>
      </c>
      <c r="M69" s="49">
        <f>+M70+M71+M72</f>
        <v>0</v>
      </c>
      <c r="N69" s="48">
        <v>0</v>
      </c>
      <c r="O69" s="48">
        <v>0</v>
      </c>
      <c r="P69" s="47">
        <f>+P70+P71+P72</f>
        <v>0</v>
      </c>
    </row>
    <row r="70" spans="1:19" s="27" customFormat="1" ht="30" x14ac:dyDescent="0.25">
      <c r="A70" s="16">
        <v>2</v>
      </c>
      <c r="B70" s="46" t="s">
        <v>39</v>
      </c>
      <c r="D70" s="45">
        <v>0</v>
      </c>
      <c r="E70" s="44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43">
        <f>SUM(D70:M70)</f>
        <v>0</v>
      </c>
    </row>
    <row r="71" spans="1:19" s="27" customFormat="1" ht="30" x14ac:dyDescent="0.25">
      <c r="A71" s="16">
        <v>2</v>
      </c>
      <c r="B71" s="46" t="s">
        <v>38</v>
      </c>
      <c r="D71" s="45">
        <v>0</v>
      </c>
      <c r="E71" s="44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43">
        <f>SUM(D71:M71)</f>
        <v>0</v>
      </c>
    </row>
    <row r="72" spans="1:19" s="27" customFormat="1" ht="30" x14ac:dyDescent="0.25">
      <c r="A72" s="16">
        <v>2</v>
      </c>
      <c r="B72" s="46" t="s">
        <v>37</v>
      </c>
      <c r="D72" s="45">
        <v>0</v>
      </c>
      <c r="E72" s="44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43">
        <f>SUM(D72:M72)</f>
        <v>0</v>
      </c>
    </row>
    <row r="73" spans="1:19" s="27" customFormat="1" x14ac:dyDescent="0.25">
      <c r="A73" s="16"/>
      <c r="B73" s="42" t="s">
        <v>36</v>
      </c>
      <c r="C73" s="41"/>
      <c r="D73" s="40">
        <f>+D9+D15+D25+D35</f>
        <v>2954957.8800000004</v>
      </c>
      <c r="E73" s="39">
        <f>+E9+E15+E25+E35+E51</f>
        <v>3146745.91</v>
      </c>
      <c r="F73" s="39">
        <f>+F9+F15+F25+F35+F51</f>
        <v>0</v>
      </c>
      <c r="G73" s="39">
        <f>+G9+G15+G25+G35+G51</f>
        <v>0</v>
      </c>
      <c r="H73" s="39">
        <f>+H9+H15+H25+H35+H51</f>
        <v>0</v>
      </c>
      <c r="I73" s="38">
        <f>+I9+I15+I25+I51+I66+I69</f>
        <v>0</v>
      </c>
      <c r="J73" s="38">
        <f>J9+J15+J25+J51</f>
        <v>0</v>
      </c>
      <c r="K73" s="38">
        <f>K9+K15+K25+K51+K24</f>
        <v>0</v>
      </c>
      <c r="L73" s="38">
        <f>L9+L15+L25+L51</f>
        <v>0</v>
      </c>
      <c r="M73" s="38">
        <f>+M9+M15+M25+M51+M66+M69</f>
        <v>0</v>
      </c>
      <c r="N73" s="38">
        <f>+N9+N15+N25+N51+N66+N69</f>
        <v>0</v>
      </c>
      <c r="O73" s="38">
        <f>+O9+O15+O25+O51+O66+O69</f>
        <v>0</v>
      </c>
      <c r="P73" s="37">
        <f>+P9+P15+P25+P27+P51+P59+P66+P69</f>
        <v>6101703.79</v>
      </c>
    </row>
    <row r="74" spans="1:19" s="27" customFormat="1" x14ac:dyDescent="0.25">
      <c r="A74" s="16"/>
      <c r="B74" s="36"/>
      <c r="D74" s="35"/>
      <c r="E74" s="28"/>
      <c r="F74" s="28"/>
      <c r="G74" s="28"/>
      <c r="H74" s="28"/>
      <c r="I74" s="28"/>
      <c r="J74" s="34"/>
      <c r="K74" s="28" t="s">
        <v>35</v>
      </c>
      <c r="L74" s="28" t="s">
        <v>35</v>
      </c>
      <c r="M74" s="28"/>
      <c r="N74" s="28"/>
      <c r="O74" s="28"/>
      <c r="P74" s="28" t="s">
        <v>35</v>
      </c>
    </row>
    <row r="75" spans="1:19" s="27" customFormat="1" x14ac:dyDescent="0.25">
      <c r="A75" s="16"/>
      <c r="B75" s="33" t="s">
        <v>34</v>
      </c>
      <c r="C75" s="29"/>
      <c r="D75" s="29"/>
      <c r="E75" s="29"/>
      <c r="F75" s="29">
        <v>0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9" s="27" customFormat="1" ht="30" x14ac:dyDescent="0.25">
      <c r="A76" s="16"/>
      <c r="B76" s="32" t="s">
        <v>33</v>
      </c>
      <c r="D76" s="31"/>
      <c r="E76" s="28"/>
      <c r="F76" s="28">
        <v>0</v>
      </c>
      <c r="G76" s="28"/>
      <c r="H76" s="28"/>
      <c r="I76" s="28"/>
      <c r="J76" s="28"/>
      <c r="K76" s="28"/>
      <c r="L76" s="28"/>
      <c r="M76" s="30">
        <f>M73-3939491.32</f>
        <v>-3939491.32</v>
      </c>
      <c r="N76" s="29"/>
      <c r="O76" s="28"/>
      <c r="P76" s="28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6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0</v>
      </c>
      <c r="G84" s="17">
        <f>+G73</f>
        <v>0</v>
      </c>
      <c r="H84" s="17">
        <f>+H73</f>
        <v>0</v>
      </c>
      <c r="I84" s="17">
        <f>+I73</f>
        <v>0</v>
      </c>
      <c r="J84" s="17">
        <f>+J73</f>
        <v>0</v>
      </c>
      <c r="K84" s="17">
        <f>+K73</f>
        <v>0</v>
      </c>
      <c r="L84" s="17">
        <f>+L73</f>
        <v>0</v>
      </c>
      <c r="M84" s="17">
        <f>+M73</f>
        <v>0</v>
      </c>
      <c r="N84" s="17">
        <f>+N73</f>
        <v>0</v>
      </c>
      <c r="O84" s="17">
        <f>+O73</f>
        <v>0</v>
      </c>
      <c r="P84" s="17">
        <f>+P73</f>
        <v>6101703.79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>IF(AND(E84&gt;0,D84&gt;=1),1,2)</f>
        <v>1</v>
      </c>
      <c r="E108" s="5">
        <f>IF(AND(F84&gt;0,E84&gt;=1),1,2)</f>
        <v>2</v>
      </c>
      <c r="F108" s="5">
        <f>IF(AND(G84&gt;0,F84&gt;=1),1,2)</f>
        <v>2</v>
      </c>
      <c r="G108" s="5">
        <f>IF(AND(H84&gt;0,G84&gt;=1),1,2)</f>
        <v>2</v>
      </c>
      <c r="H108" s="5">
        <f>IF(AND(I84&gt;0,H84&gt;=1),1,2)</f>
        <v>2</v>
      </c>
      <c r="I108" s="5">
        <f>IF(AND(J84&gt;0,I84&gt;=1),1,2)</f>
        <v>2</v>
      </c>
      <c r="J108" s="5">
        <f>IF(AND(K84&gt;0,J84&gt;=1),1,2)</f>
        <v>2</v>
      </c>
      <c r="K108" s="5">
        <f>IF(AND(L84&gt;0,K84&gt;=1),1,2)</f>
        <v>2</v>
      </c>
      <c r="L108" s="5">
        <f>IF(AND(M84&gt;0,L84&gt;=1),1,2)</f>
        <v>2</v>
      </c>
      <c r="M108" s="5">
        <f>IF(AND(N84&gt;0,M84&gt;=1),1,2)</f>
        <v>2</v>
      </c>
      <c r="N108" s="5">
        <f>IF(AND(O84&gt;0,N84&gt;=1),1,2)</f>
        <v>2</v>
      </c>
      <c r="O108" s="5">
        <f>IF(N84&gt;=1,2,1)</f>
        <v>1</v>
      </c>
    </row>
  </sheetData>
  <sheetProtection algorithmName="SHA-512" hashValue="oSV+uJvxgqGla0XUEu3XQN0/rUj9jxQpub2BMoTbWPxrLxdGW4y94mAyw0BBAyQliTmXp2EBF0sSOUAupWdjpQ==" saltValue="UvXtCHXjk4Tacv/jkluWUQ==" spinCount="100000" sheet="1"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56FD-C278-4B35-88C9-83F9453CB48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Febrero </vt:lpstr>
      <vt:lpstr>Hoja1</vt:lpstr>
      <vt:lpstr>'Plantilla Ejecución Febrero '!Área_de_impresión</vt:lpstr>
      <vt:lpstr>'Plantilla Ejecución Febrero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2022-03-10T13:56:46Z</dcterms:created>
  <dcterms:modified xsi:type="dcterms:W3CDTF">2022-03-10T13:59:22Z</dcterms:modified>
</cp:coreProperties>
</file>