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wnloads\"/>
    </mc:Choice>
  </mc:AlternateContent>
  <xr:revisionPtr revIDLastSave="0" documentId="8_{E3C50F68-7531-4891-977A-898CCEA34C57}" xr6:coauthVersionLast="47" xr6:coauthVersionMax="47" xr10:uidLastSave="{00000000-0000-0000-0000-000000000000}"/>
  <bookViews>
    <workbookView xWindow="765" yWindow="735" windowWidth="14730" windowHeight="14685" xr2:uid="{BBA5B7C3-E332-4A36-9D51-7356101E70C8}"/>
  </bookViews>
  <sheets>
    <sheet name="Plantilla ejecución del mes.LP" sheetId="2" r:id="rId1"/>
    <sheet name="Hoja1" sheetId="1" r:id="rId2"/>
  </sheets>
  <externalReferences>
    <externalReference r:id="rId3"/>
  </externalReferences>
  <definedNames>
    <definedName name="_xlnm._FilterDatabase" localSheetId="0" hidden="1">'Plantilla ejecución del mes.LP'!$A$7:$AC$84</definedName>
    <definedName name="_xlnm.Print_Area" localSheetId="0">'Plantilla ejecución del mes.LP'!$B$1:$Q$107</definedName>
    <definedName name="_xlnm.Print_Titles" localSheetId="0">'Plantilla ejecución del mes.LP'!$B:$C,'Plantilla ejecución del mes.LP'!$1:$7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2" i="2" l="1"/>
  <c r="P71" i="2"/>
  <c r="P69" i="2" s="1"/>
  <c r="P70" i="2"/>
  <c r="M69" i="2"/>
  <c r="L69" i="2"/>
  <c r="K69" i="2"/>
  <c r="J69" i="2"/>
  <c r="I69" i="2"/>
  <c r="H69" i="2"/>
  <c r="G69" i="2"/>
  <c r="F69" i="2"/>
  <c r="E69" i="2"/>
  <c r="P68" i="2"/>
  <c r="P66" i="2" s="1"/>
  <c r="P67" i="2"/>
  <c r="M66" i="2"/>
  <c r="L66" i="2"/>
  <c r="K66" i="2"/>
  <c r="J66" i="2"/>
  <c r="I66" i="2"/>
  <c r="H66" i="2"/>
  <c r="G66" i="2"/>
  <c r="F66" i="2"/>
  <c r="E66" i="2"/>
  <c r="D66" i="2"/>
  <c r="P65" i="2"/>
  <c r="P64" i="2"/>
  <c r="P63" i="2"/>
  <c r="P62" i="2"/>
  <c r="P61" i="2"/>
  <c r="P60" i="2"/>
  <c r="P59" i="2"/>
  <c r="P58" i="2"/>
  <c r="P57" i="2"/>
  <c r="P56" i="2"/>
  <c r="P55" i="2"/>
  <c r="P54" i="2"/>
  <c r="P51" i="2" s="1"/>
  <c r="P53" i="2"/>
  <c r="P52" i="2"/>
  <c r="O51" i="2"/>
  <c r="N51" i="2"/>
  <c r="M51" i="2"/>
  <c r="L51" i="2"/>
  <c r="K51" i="2"/>
  <c r="J51" i="2"/>
  <c r="I51" i="2"/>
  <c r="H51" i="2"/>
  <c r="G51" i="2"/>
  <c r="F51" i="2"/>
  <c r="E51" i="2"/>
  <c r="D51" i="2"/>
  <c r="P50" i="2"/>
  <c r="P49" i="2"/>
  <c r="P48" i="2"/>
  <c r="P47" i="2"/>
  <c r="P46" i="2"/>
  <c r="P45" i="2"/>
  <c r="P44" i="2"/>
  <c r="D43" i="2"/>
  <c r="P43" i="2" s="1"/>
  <c r="P42" i="2"/>
  <c r="P41" i="2"/>
  <c r="P40" i="2"/>
  <c r="P39" i="2"/>
  <c r="P38" i="2"/>
  <c r="P37" i="2"/>
  <c r="P35" i="2" s="1"/>
  <c r="P36" i="2"/>
  <c r="P34" i="2"/>
  <c r="P33" i="2"/>
  <c r="P32" i="2"/>
  <c r="P31" i="2"/>
  <c r="P30" i="2"/>
  <c r="P29" i="2"/>
  <c r="P28" i="2"/>
  <c r="P27" i="2"/>
  <c r="P26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P24" i="2"/>
  <c r="P23" i="2"/>
  <c r="P22" i="2"/>
  <c r="P21" i="2"/>
  <c r="P20" i="2"/>
  <c r="P19" i="2"/>
  <c r="P15" i="2" s="1"/>
  <c r="P18" i="2"/>
  <c r="P17" i="2"/>
  <c r="P16" i="2"/>
  <c r="O15" i="2"/>
  <c r="N15" i="2"/>
  <c r="M15" i="2"/>
  <c r="L15" i="2"/>
  <c r="K15" i="2"/>
  <c r="J15" i="2"/>
  <c r="I15" i="2"/>
  <c r="H15" i="2"/>
  <c r="G15" i="2"/>
  <c r="F15" i="2"/>
  <c r="E15" i="2"/>
  <c r="D15" i="2"/>
  <c r="P14" i="2"/>
  <c r="P13" i="2"/>
  <c r="P9" i="2" s="1"/>
  <c r="P12" i="2"/>
  <c r="P11" i="2"/>
  <c r="P10" i="2"/>
  <c r="O9" i="2"/>
  <c r="O73" i="2" s="1"/>
  <c r="O84" i="2" s="1"/>
  <c r="N9" i="2"/>
  <c r="N73" i="2" s="1"/>
  <c r="N84" i="2" s="1"/>
  <c r="M9" i="2"/>
  <c r="M73" i="2" s="1"/>
  <c r="M84" i="2" s="1"/>
  <c r="L9" i="2"/>
  <c r="L73" i="2" s="1"/>
  <c r="L84" i="2" s="1"/>
  <c r="K9" i="2"/>
  <c r="K73" i="2" s="1"/>
  <c r="K84" i="2" s="1"/>
  <c r="J108" i="2" s="1"/>
  <c r="J9" i="2"/>
  <c r="J73" i="2" s="1"/>
  <c r="J84" i="2" s="1"/>
  <c r="I9" i="2"/>
  <c r="I73" i="2" s="1"/>
  <c r="I84" i="2" s="1"/>
  <c r="H9" i="2"/>
  <c r="H73" i="2" s="1"/>
  <c r="H84" i="2" s="1"/>
  <c r="G9" i="2"/>
  <c r="G73" i="2" s="1"/>
  <c r="G84" i="2" s="1"/>
  <c r="F9" i="2"/>
  <c r="F73" i="2" s="1"/>
  <c r="F84" i="2" s="1"/>
  <c r="E9" i="2"/>
  <c r="E73" i="2" s="1"/>
  <c r="E84" i="2" s="1"/>
  <c r="D108" i="2" s="1"/>
  <c r="D9" i="2"/>
  <c r="D73" i="2" s="1"/>
  <c r="D84" i="2" s="1"/>
  <c r="AC8" i="2"/>
  <c r="V8" i="2"/>
  <c r="E108" i="2" l="1"/>
  <c r="K108" i="2"/>
  <c r="F108" i="2"/>
  <c r="L108" i="2"/>
  <c r="P73" i="2"/>
  <c r="P84" i="2" s="1"/>
  <c r="G108" i="2"/>
  <c r="M108" i="2"/>
  <c r="O108" i="2"/>
  <c r="H108" i="2"/>
  <c r="N108" i="2"/>
  <c r="I108" i="2"/>
  <c r="W8" i="2"/>
  <c r="X8" i="2" s="1"/>
  <c r="Y8" i="2" s="1"/>
  <c r="Z8" i="2" s="1"/>
  <c r="AA8" i="2" s="1"/>
  <c r="AB7" i="2" l="1"/>
  <c r="AC7" i="2" s="1"/>
</calcChain>
</file>

<file path=xl/sharedStrings.xml><?xml version="1.0" encoding="utf-8"?>
<sst xmlns="http://schemas.openxmlformats.org/spreadsheetml/2006/main" count="145" uniqueCount="123">
  <si>
    <t>Consejo Nacional de Investigaciones Agropecuarias y Forestales</t>
  </si>
  <si>
    <t>Notas:</t>
  </si>
  <si>
    <t>CONIAF</t>
  </si>
  <si>
    <t xml:space="preserve">1. Gasto devengado. </t>
  </si>
  <si>
    <t>Año 2022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</si>
  <si>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</si>
  <si>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</si>
  <si>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>Abril</t>
  </si>
  <si>
    <t>del  año  2022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</si>
  <si>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</si>
  <si>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</si>
  <si>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</si>
  <si>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</si>
  <si>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</si>
  <si>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</si>
  <si>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</si>
  <si>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</si>
  <si>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</si>
  <si>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</si>
  <si>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</si>
  <si>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</si>
  <si>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</si>
  <si>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</si>
  <si>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</si>
  <si>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</si>
  <si>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</si>
  <si>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</si>
  <si>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</si>
  <si>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</si>
  <si>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</si>
  <si>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</si>
  <si>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</si>
  <si>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</si>
  <si>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</si>
  <si>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</si>
  <si>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</si>
  <si>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</si>
  <si>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</si>
  <si>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</si>
  <si>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</si>
  <si>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</si>
  <si>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</si>
  <si>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</si>
  <si>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</si>
  <si>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</si>
  <si>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</si>
  <si>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</si>
  <si>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</si>
  <si>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</si>
  <si>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</si>
  <si>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</si>
  <si>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</si>
  <si>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</si>
  <si>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</si>
  <si>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</si>
  <si>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</si>
  <si>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</si>
  <si>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</si>
  <si>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</si>
  <si>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</si>
  <si>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</si>
  <si>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</si>
  <si>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</si>
  <si>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</si>
  <si>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</si>
  <si>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</si>
  <si>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</si>
  <si>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</si>
  <si>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</si>
  <si>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</si>
  <si>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</si>
  <si>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</si>
  <si>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</si>
  <si>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</si>
  <si>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</si>
  <si>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</si>
  <si>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</si>
  <si>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</si>
  <si>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</si>
  <si>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</si>
  <si>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</si>
  <si>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</si>
  <si>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</si>
  <si>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</si>
  <si>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</si>
  <si>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</si>
  <si>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</si>
  <si>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</si>
  <si>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</si>
  <si>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</si>
  <si>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</si>
  <si>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</si>
  <si>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</si>
  <si>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</si>
  <si>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</si>
  <si>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</si>
  <si>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</si>
  <si>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</si>
  <si>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</si>
  <si>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</si>
  <si>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</si>
  <si>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</si>
  <si>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</si>
  <si>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</si>
  <si>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</si>
  <si>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</si>
  <si>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</si>
  <si>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</si>
  <si>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</si>
  <si>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</si>
  <si>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</si>
  <si>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>Lic. Mayra Martínez Romero</t>
  </si>
  <si>
    <t xml:space="preserve">               Enc. Contabilidad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</si>
  <si>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</si>
  <si>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                                                  Autorizado por: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</si>
  <si>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</si>
  <si>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</si>
  <si>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</si>
  <si>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________________________________________</t>
  </si>
  <si>
    <t xml:space="preserve">                                                              </t>
  </si>
  <si>
    <t>Dra. Ana Maria Barcelo Larocca</t>
  </si>
  <si>
    <t xml:space="preserve">                  </t>
  </si>
  <si>
    <t xml:space="preserve">           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</si>
</sst>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 applyProtection="1">
      <protection hidden="1"/>
    </xf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>
      <protection hidden="1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164" fontId="10" fillId="0" borderId="4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0" applyNumberFormat="1" applyFont="1" applyBorder="1" applyAlignment="1">
      <alignment vertical="center" wrapText="1"/>
    </xf>
    <xf numFmtId="164" fontId="8" fillId="0" borderId="0" xfId="1" applyNumberFormat="1" applyFont="1" applyBorder="1" applyProtection="1">
      <protection hidden="1"/>
    </xf>
    <xf numFmtId="164" fontId="8" fillId="0" borderId="6" xfId="1" applyNumberFormat="1" applyFont="1" applyBorder="1" applyProtection="1"/>
    <xf numFmtId="164" fontId="8" fillId="0" borderId="0" xfId="1" applyNumberFormat="1" applyFont="1" applyBorder="1" applyAlignment="1" applyProtection="1">
      <alignment vertical="center" wrapText="1"/>
      <protection hidden="1"/>
    </xf>
    <xf numFmtId="164" fontId="10" fillId="0" borderId="5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10" fillId="0" borderId="6" xfId="1" applyNumberFormat="1" applyFont="1" applyBorder="1" applyAlignment="1" applyProtection="1">
      <alignment vertical="center" wrapText="1"/>
    </xf>
    <xf numFmtId="164" fontId="8" fillId="0" borderId="5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6" xfId="0" applyNumberFormat="1" applyFont="1" applyBorder="1" applyAlignment="1">
      <alignment vertical="center" wrapText="1"/>
    </xf>
    <xf numFmtId="164" fontId="10" fillId="0" borderId="5" xfId="0" applyNumberFormat="1" applyFont="1" applyBorder="1" applyAlignment="1" applyProtection="1">
      <alignment vertical="center" wrapText="1"/>
      <protection hidden="1"/>
    </xf>
    <xf numFmtId="164" fontId="8" fillId="0" borderId="5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10" fillId="0" borderId="7" xfId="0" applyNumberFormat="1" applyFont="1" applyBorder="1" applyAlignment="1" applyProtection="1">
      <alignment vertical="center" wrapText="1"/>
      <protection locked="0"/>
    </xf>
    <xf numFmtId="164" fontId="8" fillId="0" borderId="2" xfId="1" applyNumberFormat="1" applyFont="1" applyBorder="1" applyProtection="1">
      <protection hidden="1"/>
    </xf>
    <xf numFmtId="164" fontId="8" fillId="0" borderId="3" xfId="1" applyNumberFormat="1" applyFont="1" applyBorder="1" applyProtection="1">
      <protection hidden="1"/>
    </xf>
    <xf numFmtId="164" fontId="8" fillId="0" borderId="4" xfId="1" applyNumberFormat="1" applyFont="1" applyBorder="1" applyProtection="1"/>
    <xf numFmtId="164" fontId="8" fillId="0" borderId="5" xfId="1" applyNumberFormat="1" applyFont="1" applyBorder="1" applyProtection="1">
      <protection hidden="1"/>
    </xf>
    <xf numFmtId="164" fontId="8" fillId="0" borderId="5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5" xfId="0" applyNumberFormat="1" applyFont="1" applyBorder="1" applyProtection="1">
      <protection locked="0"/>
    </xf>
    <xf numFmtId="164" fontId="10" fillId="0" borderId="0" xfId="0" applyNumberFormat="1" applyFont="1" applyAlignment="1" applyProtection="1">
      <alignment vertical="center" wrapText="1"/>
      <protection hidden="1"/>
    </xf>
    <xf numFmtId="164" fontId="10" fillId="0" borderId="5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hidden="1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16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164" fontId="10" fillId="3" borderId="10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hidden="1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 wrapText="1"/>
      <protection hidden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 applyProtection="1">
      <protection hidden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8DF7313-398E-445C-ACA5-90FCE63FDD61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96212</xdr:colOff>
      <xdr:row>0</xdr:row>
      <xdr:rowOff>239570</xdr:rowOff>
    </xdr:from>
    <xdr:ext cx="1457009" cy="753340"/>
    <xdr:pic>
      <xdr:nvPicPr>
        <xdr:cNvPr id="3" name="Picture 1">
          <a:extLst>
            <a:ext uri="{FF2B5EF4-FFF2-40B4-BE49-F238E27FC236}">
              <a16:creationId xmlns:a16="http://schemas.microsoft.com/office/drawing/2014/main" id="{5529B19A-3DC3-428D-BF54-D5622E5A5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533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%20Tortosa/Dropbox/PC%20(2)/Documents/Transparencia/Plantilla%20Ejecuci&#243;n%20Presupuestaria%20para%20TRANSPARENCIA%202022%20.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lance General"/>
      <sheetName val="Plantilla Ejecución Marzo"/>
      <sheetName val="Ejecución 2022"/>
      <sheetName val="Hoja1"/>
    </sheetNames>
    <sheetDataSet>
      <sheetData sheetId="0"/>
      <sheetData sheetId="1"/>
      <sheetData sheetId="2">
        <row r="228">
          <cell r="V228">
            <v>0</v>
          </cell>
        </row>
        <row r="229">
          <cell r="V229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5921-72F9-4C9F-BACB-8A603E0576FE}">
  <dimension ref="A1:AC108"/>
  <sheetViews>
    <sheetView showGridLines="0" tabSelected="1" view="pageBreakPreview" zoomScale="110" zoomScaleNormal="110" zoomScaleSheetLayoutView="110" workbookViewId="0">
      <pane xSplit="3" ySplit="9" topLeftCell="D34" activePane="bottomRight" state="frozen"/>
      <selection pane="topRight" activeCell="C1" sqref="C1"/>
      <selection pane="bottomLeft" activeCell="A10" sqref="A10"/>
      <selection pane="bottomRight" activeCell="F36" sqref="F36"/>
    </sheetView>
  </sheetViews>
  <sheetFormatPr baseColWidth="10" defaultColWidth="9.140625" defaultRowHeight="15" x14ac:dyDescent="0.25"/>
  <cols>
    <col min="1" max="1" width="2.42578125" style="1" customWidth="1"/>
    <col min="2" max="2" width="40" style="3" customWidth="1"/>
    <col min="3" max="3" width="10.5703125" style="3" customWidth="1"/>
    <col min="4" max="8" width="13.42578125" style="3" customWidth="1"/>
    <col min="9" max="9" width="14.5703125" style="3" customWidth="1"/>
    <col min="10" max="10" width="14.28515625" style="3" customWidth="1"/>
    <col min="11" max="11" width="14" style="11" customWidth="1"/>
    <col min="12" max="12" width="13.85546875" style="3" customWidth="1"/>
    <col min="13" max="13" width="14.42578125" style="3" customWidth="1"/>
    <col min="14" max="14" width="15" style="3" customWidth="1"/>
    <col min="15" max="15" width="18" style="3" customWidth="1"/>
    <col min="16" max="16" width="15.28515625" style="3" customWidth="1"/>
    <col min="17" max="17" width="9.140625" style="3"/>
    <col min="18" max="18" width="96.7109375" style="3" customWidth="1"/>
    <col min="19" max="19" width="9.140625" style="3"/>
    <col min="20" max="27" width="6" style="3" bestFit="1" customWidth="1"/>
    <col min="28" max="29" width="7" style="3" bestFit="1" customWidth="1"/>
    <col min="30" max="16384" width="9.140625" style="3"/>
  </cols>
  <sheetData>
    <row r="1" spans="1:29" ht="18.75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R1" s="4" t="s">
        <v>1</v>
      </c>
    </row>
    <row r="2" spans="1:29" ht="18.75" x14ac:dyDescent="0.25"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R2" s="5" t="s">
        <v>3</v>
      </c>
    </row>
    <row r="3" spans="1:29" ht="18.75" x14ac:dyDescent="0.25">
      <c r="B3" s="2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R3" s="5" t="s">
        <v>5</v>
      </c>
    </row>
    <row r="4" spans="1:29" ht="15.75" customHeight="1" x14ac:dyDescent="0.25">
      <c r="B4" s="6"/>
      <c r="C4" s="6"/>
      <c r="D4" s="6"/>
      <c r="E4" s="6"/>
      <c r="F4" s="7" t="s">
        <v>6</v>
      </c>
      <c r="G4" s="6"/>
      <c r="H4" s="6"/>
      <c r="I4" s="6"/>
      <c r="J4" s="8" t="s">
        <v>7</v>
      </c>
      <c r="K4" s="7" t="s">
        <v>8</v>
      </c>
      <c r="L4" s="6"/>
      <c r="M4" s="6"/>
      <c r="N4" s="6"/>
      <c r="O4" s="6"/>
      <c r="P4" s="6"/>
      <c r="R4" s="5" t="s">
        <v>9</v>
      </c>
    </row>
    <row r="5" spans="1:29" x14ac:dyDescent="0.25">
      <c r="B5" s="9" t="s">
        <v>10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R5" s="5" t="s">
        <v>11</v>
      </c>
    </row>
    <row r="6" spans="1:29" x14ac:dyDescent="0.25">
      <c r="D6" s="10"/>
      <c r="E6" s="10"/>
      <c r="F6" s="10"/>
      <c r="P6" s="12"/>
      <c r="R6" s="5" t="s">
        <v>12</v>
      </c>
    </row>
    <row r="7" spans="1:29" s="15" customFormat="1" ht="15.75" x14ac:dyDescent="0.25">
      <c r="A7" s="1"/>
      <c r="B7" s="13" t="s">
        <v>13</v>
      </c>
      <c r="C7" s="14" t="s">
        <v>14</v>
      </c>
      <c r="D7" s="14" t="s">
        <v>15</v>
      </c>
      <c r="E7" s="14" t="s">
        <v>16</v>
      </c>
      <c r="F7" s="14" t="s">
        <v>17</v>
      </c>
      <c r="G7" s="14" t="s">
        <v>7</v>
      </c>
      <c r="H7" s="14" t="s">
        <v>18</v>
      </c>
      <c r="I7" s="14" t="s">
        <v>19</v>
      </c>
      <c r="J7" s="14" t="s">
        <v>20</v>
      </c>
      <c r="K7" s="14" t="s">
        <v>21</v>
      </c>
      <c r="L7" s="14" t="s">
        <v>22</v>
      </c>
      <c r="M7" s="14" t="s">
        <v>23</v>
      </c>
      <c r="N7" s="14" t="s">
        <v>24</v>
      </c>
      <c r="O7" s="14" t="s">
        <v>25</v>
      </c>
      <c r="P7" s="14" t="s">
        <v>26</v>
      </c>
      <c r="AB7" s="16">
        <f>SUM(T8:AB8)</f>
        <v>11.029108875781253</v>
      </c>
      <c r="AC7" s="16">
        <f>+AB7+AC8</f>
        <v>13.989108875781252</v>
      </c>
    </row>
    <row r="8" spans="1:29" x14ac:dyDescent="0.25">
      <c r="B8" s="17" t="s">
        <v>27</v>
      </c>
      <c r="C8" s="18"/>
      <c r="D8" s="18"/>
      <c r="E8" s="19"/>
      <c r="F8" s="19"/>
      <c r="G8" s="19"/>
      <c r="H8" s="19"/>
      <c r="I8" s="19"/>
      <c r="J8" s="19"/>
      <c r="K8" s="20"/>
      <c r="L8" s="19"/>
      <c r="M8" s="19"/>
      <c r="N8" s="19"/>
      <c r="O8" s="19"/>
      <c r="P8" s="19"/>
      <c r="T8" s="10">
        <v>1</v>
      </c>
      <c r="U8" s="10">
        <v>1.05</v>
      </c>
      <c r="V8" s="21">
        <f t="shared" ref="V8:AA8" si="0">+U8*1.05</f>
        <v>1.1025</v>
      </c>
      <c r="W8" s="21">
        <f t="shared" si="0"/>
        <v>1.1576250000000001</v>
      </c>
      <c r="X8" s="21">
        <f t="shared" si="0"/>
        <v>1.2155062500000002</v>
      </c>
      <c r="Y8" s="21">
        <f t="shared" si="0"/>
        <v>1.2762815625000004</v>
      </c>
      <c r="Z8" s="21">
        <f t="shared" si="0"/>
        <v>1.3400956406250004</v>
      </c>
      <c r="AA8" s="21">
        <f t="shared" si="0"/>
        <v>1.4071004226562505</v>
      </c>
      <c r="AB8" s="10">
        <v>1.48</v>
      </c>
      <c r="AC8" s="21">
        <f>+AB8*2</f>
        <v>2.96</v>
      </c>
    </row>
    <row r="9" spans="1:29" s="15" customFormat="1" ht="30" x14ac:dyDescent="0.25">
      <c r="A9" s="22">
        <v>1</v>
      </c>
      <c r="B9" s="23" t="s">
        <v>28</v>
      </c>
      <c r="C9" s="24"/>
      <c r="D9" s="25">
        <f t="shared" ref="D9:P9" si="1">SUM(D10:D14)</f>
        <v>2857959.2</v>
      </c>
      <c r="E9" s="26">
        <f t="shared" si="1"/>
        <v>2912898</v>
      </c>
      <c r="F9" s="26">
        <f t="shared" si="1"/>
        <v>2869523.9499999997</v>
      </c>
      <c r="G9" s="26">
        <f t="shared" si="1"/>
        <v>3220880.09</v>
      </c>
      <c r="H9" s="26">
        <f t="shared" si="1"/>
        <v>0</v>
      </c>
      <c r="I9" s="26">
        <f t="shared" si="1"/>
        <v>0</v>
      </c>
      <c r="J9" s="26">
        <f t="shared" si="1"/>
        <v>0</v>
      </c>
      <c r="K9" s="26">
        <f t="shared" si="1"/>
        <v>0</v>
      </c>
      <c r="L9" s="26">
        <f t="shared" si="1"/>
        <v>0</v>
      </c>
      <c r="M9" s="26">
        <f t="shared" si="1"/>
        <v>0</v>
      </c>
      <c r="N9" s="26">
        <f t="shared" si="1"/>
        <v>0</v>
      </c>
      <c r="O9" s="26">
        <f t="shared" si="1"/>
        <v>0</v>
      </c>
      <c r="P9" s="27">
        <f t="shared" si="1"/>
        <v>11861261.240000002</v>
      </c>
      <c r="T9" s="28"/>
    </row>
    <row r="10" spans="1:29" s="15" customFormat="1" x14ac:dyDescent="0.25">
      <c r="A10" s="22">
        <v>2</v>
      </c>
      <c r="B10" s="29" t="s">
        <v>29</v>
      </c>
      <c r="D10" s="30">
        <v>2443267.62</v>
      </c>
      <c r="E10" s="31">
        <v>2491116.12</v>
      </c>
      <c r="F10" s="31">
        <v>2416116.12</v>
      </c>
      <c r="G10" s="31">
        <v>2734770.28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2">
        <f>SUM(D10:O10)</f>
        <v>10085270.140000001</v>
      </c>
    </row>
    <row r="11" spans="1:29" s="15" customFormat="1" x14ac:dyDescent="0.25">
      <c r="A11" s="22">
        <v>2</v>
      </c>
      <c r="B11" s="29" t="s">
        <v>30</v>
      </c>
      <c r="D11" s="30">
        <v>56250</v>
      </c>
      <c r="E11" s="31">
        <v>56250</v>
      </c>
      <c r="F11" s="31">
        <v>96250</v>
      </c>
      <c r="G11" s="31">
        <v>76250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2">
        <f>SUM(D11:O11)</f>
        <v>285000</v>
      </c>
    </row>
    <row r="12" spans="1:29" s="15" customFormat="1" ht="30" x14ac:dyDescent="0.25">
      <c r="A12" s="22">
        <v>2</v>
      </c>
      <c r="B12" s="29" t="s">
        <v>31</v>
      </c>
      <c r="D12" s="30">
        <v>0</v>
      </c>
      <c r="E12" s="31">
        <v>0</v>
      </c>
      <c r="F12" s="31">
        <v>2089.0500000000002</v>
      </c>
      <c r="G12" s="31">
        <v>8053.5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2">
        <f>SUM(D12:O12)</f>
        <v>10142.549999999999</v>
      </c>
    </row>
    <row r="13" spans="1:29" s="15" customFormat="1" ht="30" x14ac:dyDescent="0.25">
      <c r="A13" s="22">
        <v>2</v>
      </c>
      <c r="B13" s="29" t="s">
        <v>32</v>
      </c>
      <c r="D13" s="30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2">
        <f>SUM(D13:O13)</f>
        <v>0</v>
      </c>
    </row>
    <row r="14" spans="1:29" s="15" customFormat="1" ht="30" x14ac:dyDescent="0.25">
      <c r="A14" s="22">
        <v>2</v>
      </c>
      <c r="B14" s="29" t="s">
        <v>33</v>
      </c>
      <c r="D14" s="30">
        <v>358441.58</v>
      </c>
      <c r="E14" s="33">
        <v>365531.88</v>
      </c>
      <c r="F14" s="33">
        <v>355068.77999999997</v>
      </c>
      <c r="G14" s="33">
        <v>401806.31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2">
        <f>SUM(D14:O14)</f>
        <v>1480848.55</v>
      </c>
    </row>
    <row r="15" spans="1:29" s="15" customFormat="1" x14ac:dyDescent="0.25">
      <c r="A15" s="22">
        <v>1</v>
      </c>
      <c r="B15" s="23" t="s">
        <v>34</v>
      </c>
      <c r="D15" s="34">
        <f t="shared" ref="D15:O15" si="2">SUM(D16:D24)</f>
        <v>96998.68</v>
      </c>
      <c r="E15" s="35">
        <f t="shared" si="2"/>
        <v>233847.91</v>
      </c>
      <c r="F15" s="35">
        <f t="shared" si="2"/>
        <v>366299.75</v>
      </c>
      <c r="G15" s="35">
        <f t="shared" si="2"/>
        <v>745642.8899999999</v>
      </c>
      <c r="H15" s="35">
        <f t="shared" si="2"/>
        <v>0</v>
      </c>
      <c r="I15" s="35">
        <f t="shared" si="2"/>
        <v>0</v>
      </c>
      <c r="J15" s="35">
        <f t="shared" si="2"/>
        <v>0</v>
      </c>
      <c r="K15" s="35">
        <f t="shared" si="2"/>
        <v>0</v>
      </c>
      <c r="L15" s="35">
        <f t="shared" si="2"/>
        <v>0</v>
      </c>
      <c r="M15" s="35">
        <f t="shared" si="2"/>
        <v>0</v>
      </c>
      <c r="N15" s="35">
        <f t="shared" si="2"/>
        <v>0</v>
      </c>
      <c r="O15" s="35">
        <f t="shared" si="2"/>
        <v>0</v>
      </c>
      <c r="P15" s="36">
        <f>SUM(P16:P24)</f>
        <v>1442789.23</v>
      </c>
    </row>
    <row r="16" spans="1:29" s="15" customFormat="1" x14ac:dyDescent="0.25">
      <c r="A16" s="22">
        <v>2</v>
      </c>
      <c r="B16" s="29" t="s">
        <v>35</v>
      </c>
      <c r="D16" s="30">
        <v>96998.68</v>
      </c>
      <c r="E16" s="31">
        <v>179161.67</v>
      </c>
      <c r="F16" s="31">
        <v>144716.17000000001</v>
      </c>
      <c r="G16" s="31">
        <v>146498.88999999998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2">
        <f>SUM(D16:O16)</f>
        <v>567375.41</v>
      </c>
    </row>
    <row r="17" spans="1:16" s="15" customFormat="1" ht="30" x14ac:dyDescent="0.25">
      <c r="A17" s="22">
        <v>2</v>
      </c>
      <c r="B17" s="29" t="s">
        <v>36</v>
      </c>
      <c r="D17" s="30">
        <v>0</v>
      </c>
      <c r="E17" s="31">
        <v>0</v>
      </c>
      <c r="F17" s="31">
        <v>52038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2">
        <f t="shared" ref="P17:P24" si="3">SUM(D17:O17)</f>
        <v>52038</v>
      </c>
    </row>
    <row r="18" spans="1:16" s="15" customFormat="1" x14ac:dyDescent="0.25">
      <c r="A18" s="22">
        <v>2</v>
      </c>
      <c r="B18" s="29" t="s">
        <v>37</v>
      </c>
      <c r="D18" s="30">
        <v>0</v>
      </c>
      <c r="E18" s="31">
        <v>0</v>
      </c>
      <c r="F18" s="31">
        <v>73314.460000000006</v>
      </c>
      <c r="G18" s="31">
        <v>188256.53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2">
        <f t="shared" si="3"/>
        <v>261570.99</v>
      </c>
    </row>
    <row r="19" spans="1:16" s="15" customFormat="1" ht="18" customHeight="1" x14ac:dyDescent="0.25">
      <c r="A19" s="22">
        <v>2</v>
      </c>
      <c r="B19" s="29" t="s">
        <v>38</v>
      </c>
      <c r="D19" s="30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2">
        <f t="shared" si="3"/>
        <v>0</v>
      </c>
    </row>
    <row r="20" spans="1:16" s="15" customFormat="1" x14ac:dyDescent="0.25">
      <c r="A20" s="22">
        <v>2</v>
      </c>
      <c r="B20" s="29" t="s">
        <v>39</v>
      </c>
      <c r="D20" s="30">
        <v>0</v>
      </c>
      <c r="E20" s="31">
        <v>0</v>
      </c>
      <c r="F20" s="31">
        <v>0</v>
      </c>
      <c r="G20" s="31">
        <v>43660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2">
        <f t="shared" si="3"/>
        <v>43660</v>
      </c>
    </row>
    <row r="21" spans="1:16" s="15" customFormat="1" x14ac:dyDescent="0.25">
      <c r="A21" s="22">
        <v>2</v>
      </c>
      <c r="B21" s="29" t="s">
        <v>40</v>
      </c>
      <c r="D21" s="30">
        <v>0</v>
      </c>
      <c r="E21" s="31">
        <v>48196.24</v>
      </c>
      <c r="F21" s="31">
        <v>24098.12</v>
      </c>
      <c r="G21" s="31">
        <v>24098.12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f t="shared" si="3"/>
        <v>96392.48</v>
      </c>
    </row>
    <row r="22" spans="1:16" s="15" customFormat="1" ht="45" x14ac:dyDescent="0.25">
      <c r="A22" s="22">
        <v>2</v>
      </c>
      <c r="B22" s="29" t="s">
        <v>41</v>
      </c>
      <c r="D22" s="30">
        <v>0</v>
      </c>
      <c r="E22" s="31">
        <v>0</v>
      </c>
      <c r="F22" s="31">
        <v>0</v>
      </c>
      <c r="G22" s="31">
        <v>343129.35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2">
        <f t="shared" si="3"/>
        <v>343129.35</v>
      </c>
    </row>
    <row r="23" spans="1:16" s="15" customFormat="1" ht="30" x14ac:dyDescent="0.25">
      <c r="A23" s="22">
        <v>2</v>
      </c>
      <c r="B23" s="29" t="s">
        <v>42</v>
      </c>
      <c r="D23" s="30">
        <v>0</v>
      </c>
      <c r="E23" s="31">
        <v>0</v>
      </c>
      <c r="F23" s="31">
        <v>65171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2">
        <f t="shared" si="3"/>
        <v>65171</v>
      </c>
    </row>
    <row r="24" spans="1:16" s="15" customFormat="1" ht="30" x14ac:dyDescent="0.25">
      <c r="A24" s="22">
        <v>2</v>
      </c>
      <c r="B24" s="29" t="s">
        <v>43</v>
      </c>
      <c r="D24" s="30">
        <v>0</v>
      </c>
      <c r="E24" s="31">
        <v>6490</v>
      </c>
      <c r="F24" s="31">
        <v>6962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2">
        <f t="shared" si="3"/>
        <v>13452</v>
      </c>
    </row>
    <row r="25" spans="1:16" s="15" customFormat="1" x14ac:dyDescent="0.25">
      <c r="A25" s="22">
        <v>1</v>
      </c>
      <c r="B25" s="23" t="s">
        <v>44</v>
      </c>
      <c r="D25" s="35">
        <f t="shared" ref="D25:P25" si="4">SUM(D26:D34)</f>
        <v>0</v>
      </c>
      <c r="E25" s="35">
        <f t="shared" si="4"/>
        <v>0</v>
      </c>
      <c r="F25" s="35">
        <f t="shared" si="4"/>
        <v>66881.09</v>
      </c>
      <c r="G25" s="35">
        <f t="shared" si="4"/>
        <v>48872.12</v>
      </c>
      <c r="H25" s="35">
        <f t="shared" si="4"/>
        <v>0</v>
      </c>
      <c r="I25" s="35">
        <f t="shared" si="4"/>
        <v>0</v>
      </c>
      <c r="J25" s="35">
        <f t="shared" si="4"/>
        <v>0</v>
      </c>
      <c r="K25" s="35">
        <f t="shared" si="4"/>
        <v>0</v>
      </c>
      <c r="L25" s="35">
        <f t="shared" si="4"/>
        <v>0</v>
      </c>
      <c r="M25" s="35">
        <f t="shared" si="4"/>
        <v>0</v>
      </c>
      <c r="N25" s="35">
        <f t="shared" si="4"/>
        <v>0</v>
      </c>
      <c r="O25" s="35">
        <f t="shared" si="4"/>
        <v>0</v>
      </c>
      <c r="P25" s="35">
        <f t="shared" si="4"/>
        <v>115753.20999999999</v>
      </c>
    </row>
    <row r="26" spans="1:16" s="15" customFormat="1" ht="30" x14ac:dyDescent="0.25">
      <c r="A26" s="22">
        <v>2</v>
      </c>
      <c r="B26" s="29" t="s">
        <v>45</v>
      </c>
      <c r="D26" s="30">
        <v>0</v>
      </c>
      <c r="E26" s="31">
        <v>0</v>
      </c>
      <c r="F26" s="31">
        <v>10550.310000000001</v>
      </c>
      <c r="G26" s="31">
        <v>8004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2">
        <f>SUM(D26:O26)</f>
        <v>18554.310000000001</v>
      </c>
    </row>
    <row r="27" spans="1:16" s="15" customFormat="1" x14ac:dyDescent="0.25">
      <c r="A27" s="22">
        <v>2</v>
      </c>
      <c r="B27" s="29" t="s">
        <v>46</v>
      </c>
      <c r="D27" s="30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2">
        <f>SUM(D27:O27)</f>
        <v>0</v>
      </c>
    </row>
    <row r="28" spans="1:16" s="15" customFormat="1" ht="30" x14ac:dyDescent="0.25">
      <c r="A28" s="22">
        <v>2</v>
      </c>
      <c r="B28" s="29" t="s">
        <v>47</v>
      </c>
      <c r="D28" s="30">
        <v>0</v>
      </c>
      <c r="E28" s="31">
        <v>0</v>
      </c>
      <c r="F28" s="31">
        <v>31638.16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2">
        <f>SUM(D28:O28)</f>
        <v>31638.16</v>
      </c>
    </row>
    <row r="29" spans="1:16" s="15" customFormat="1" x14ac:dyDescent="0.25">
      <c r="A29" s="22">
        <v>2</v>
      </c>
      <c r="B29" s="29" t="s">
        <v>48</v>
      </c>
      <c r="D29" s="30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2">
        <f>SUM(D29:O29)</f>
        <v>0</v>
      </c>
    </row>
    <row r="30" spans="1:16" s="15" customFormat="1" ht="30" x14ac:dyDescent="0.25">
      <c r="A30" s="22">
        <v>2</v>
      </c>
      <c r="B30" s="29" t="s">
        <v>49</v>
      </c>
      <c r="D30" s="30">
        <v>0</v>
      </c>
      <c r="E30" s="31">
        <v>0</v>
      </c>
      <c r="F30" s="31">
        <v>0</v>
      </c>
      <c r="G30" s="31">
        <v>40868.120000000003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2">
        <f>SUM(D30:O30)</f>
        <v>40868.120000000003</v>
      </c>
    </row>
    <row r="31" spans="1:16" s="15" customFormat="1" ht="30" x14ac:dyDescent="0.25">
      <c r="A31" s="22">
        <v>2</v>
      </c>
      <c r="B31" s="29" t="s">
        <v>50</v>
      </c>
      <c r="D31" s="30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f>SUM(D31:M31)</f>
        <v>0</v>
      </c>
    </row>
    <row r="32" spans="1:16" s="15" customFormat="1" ht="30" x14ac:dyDescent="0.25">
      <c r="A32" s="22">
        <v>2</v>
      </c>
      <c r="B32" s="29" t="s">
        <v>51</v>
      </c>
      <c r="D32" s="30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2">
        <f>SUM(E32:M32)</f>
        <v>0</v>
      </c>
    </row>
    <row r="33" spans="1:16" s="15" customFormat="1" ht="45" x14ac:dyDescent="0.25">
      <c r="A33" s="22">
        <v>2</v>
      </c>
      <c r="B33" s="29" t="s">
        <v>52</v>
      </c>
      <c r="D33" s="37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2">
        <f>SUM(D33:M33)</f>
        <v>0</v>
      </c>
    </row>
    <row r="34" spans="1:16" s="15" customFormat="1" x14ac:dyDescent="0.25">
      <c r="A34" s="22">
        <v>2</v>
      </c>
      <c r="B34" s="29" t="s">
        <v>53</v>
      </c>
      <c r="D34" s="30">
        <v>0</v>
      </c>
      <c r="E34" s="31">
        <v>0</v>
      </c>
      <c r="F34" s="31">
        <v>24692.620000000003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2">
        <f>SUM(D34:O34)</f>
        <v>24692.620000000003</v>
      </c>
    </row>
    <row r="35" spans="1:16" s="15" customFormat="1" x14ac:dyDescent="0.25">
      <c r="A35" s="22">
        <v>1</v>
      </c>
      <c r="B35" s="23" t="s">
        <v>54</v>
      </c>
      <c r="D35" s="37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0">
        <f>+P36+P37+P38+P40+P41+P42</f>
        <v>0</v>
      </c>
    </row>
    <row r="36" spans="1:16" s="15" customFormat="1" ht="30" x14ac:dyDescent="0.25">
      <c r="A36" s="22">
        <v>2</v>
      </c>
      <c r="B36" s="29" t="s">
        <v>55</v>
      </c>
      <c r="D36" s="37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2">
        <f t="shared" ref="P36:P50" si="5">SUM(D36:M36)</f>
        <v>0</v>
      </c>
    </row>
    <row r="37" spans="1:16" s="15" customFormat="1" ht="30" x14ac:dyDescent="0.25">
      <c r="A37" s="22">
        <v>2</v>
      </c>
      <c r="B37" s="29" t="s">
        <v>56</v>
      </c>
      <c r="D37" s="37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2">
        <f t="shared" si="5"/>
        <v>0</v>
      </c>
    </row>
    <row r="38" spans="1:16" s="15" customFormat="1" ht="30" x14ac:dyDescent="0.25">
      <c r="A38" s="22">
        <v>2</v>
      </c>
      <c r="B38" s="29" t="s">
        <v>57</v>
      </c>
      <c r="D38" s="37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2">
        <f t="shared" si="5"/>
        <v>0</v>
      </c>
    </row>
    <row r="39" spans="1:16" s="15" customFormat="1" ht="30" x14ac:dyDescent="0.25">
      <c r="A39" s="22">
        <v>2</v>
      </c>
      <c r="B39" s="29" t="s">
        <v>58</v>
      </c>
      <c r="D39" s="37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2">
        <f t="shared" si="5"/>
        <v>0</v>
      </c>
    </row>
    <row r="40" spans="1:16" s="15" customFormat="1" ht="30" x14ac:dyDescent="0.25">
      <c r="A40" s="22">
        <v>2</v>
      </c>
      <c r="B40" s="29" t="s">
        <v>59</v>
      </c>
      <c r="D40" s="37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2">
        <f t="shared" si="5"/>
        <v>0</v>
      </c>
    </row>
    <row r="41" spans="1:16" s="15" customFormat="1" ht="30" x14ac:dyDescent="0.25">
      <c r="A41" s="22">
        <v>2</v>
      </c>
      <c r="B41" s="29" t="s">
        <v>60</v>
      </c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2">
        <f t="shared" si="5"/>
        <v>0</v>
      </c>
    </row>
    <row r="42" spans="1:16" s="15" customFormat="1" ht="30" x14ac:dyDescent="0.25">
      <c r="A42" s="22">
        <v>2</v>
      </c>
      <c r="B42" s="29" t="s">
        <v>61</v>
      </c>
      <c r="D42" s="37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2">
        <f t="shared" si="5"/>
        <v>0</v>
      </c>
    </row>
    <row r="43" spans="1:16" s="15" customFormat="1" x14ac:dyDescent="0.25">
      <c r="A43" s="22">
        <v>1</v>
      </c>
      <c r="B43" s="23" t="s">
        <v>62</v>
      </c>
      <c r="D43" s="41">
        <f>+D44+D45+D46+D47+D48+D49+D50</f>
        <v>0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2">
        <f t="shared" si="5"/>
        <v>0</v>
      </c>
    </row>
    <row r="44" spans="1:16" s="15" customFormat="1" ht="30" x14ac:dyDescent="0.25">
      <c r="A44" s="22">
        <v>2</v>
      </c>
      <c r="B44" s="29" t="s">
        <v>63</v>
      </c>
      <c r="D44" s="37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2">
        <f t="shared" si="5"/>
        <v>0</v>
      </c>
    </row>
    <row r="45" spans="1:16" s="15" customFormat="1" ht="30" x14ac:dyDescent="0.25">
      <c r="A45" s="22">
        <v>2</v>
      </c>
      <c r="B45" s="29" t="s">
        <v>64</v>
      </c>
      <c r="D45" s="37">
        <v>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2">
        <f t="shared" si="5"/>
        <v>0</v>
      </c>
    </row>
    <row r="46" spans="1:16" s="15" customFormat="1" ht="30" x14ac:dyDescent="0.25">
      <c r="A46" s="22">
        <v>2</v>
      </c>
      <c r="B46" s="29" t="s">
        <v>65</v>
      </c>
      <c r="D46" s="37">
        <v>0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2">
        <f t="shared" si="5"/>
        <v>0</v>
      </c>
    </row>
    <row r="47" spans="1:16" s="15" customFormat="1" ht="30" x14ac:dyDescent="0.25">
      <c r="A47" s="22">
        <v>2</v>
      </c>
      <c r="B47" s="29" t="s">
        <v>66</v>
      </c>
      <c r="D47" s="37">
        <v>0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2">
        <f t="shared" si="5"/>
        <v>0</v>
      </c>
    </row>
    <row r="48" spans="1:16" s="15" customFormat="1" ht="30" x14ac:dyDescent="0.25">
      <c r="A48" s="22">
        <v>2</v>
      </c>
      <c r="B48" s="29" t="s">
        <v>67</v>
      </c>
      <c r="D48" s="37">
        <v>0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2">
        <f t="shared" si="5"/>
        <v>0</v>
      </c>
    </row>
    <row r="49" spans="1:19" s="15" customFormat="1" ht="30" x14ac:dyDescent="0.25">
      <c r="A49" s="22">
        <v>2</v>
      </c>
      <c r="B49" s="29" t="s">
        <v>68</v>
      </c>
      <c r="D49" s="37">
        <v>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2">
        <f t="shared" si="5"/>
        <v>0</v>
      </c>
    </row>
    <row r="50" spans="1:19" s="15" customFormat="1" ht="30" x14ac:dyDescent="0.25">
      <c r="A50" s="22">
        <v>2</v>
      </c>
      <c r="B50" s="29" t="s">
        <v>69</v>
      </c>
      <c r="D50" s="42">
        <v>0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2">
        <f t="shared" si="5"/>
        <v>0</v>
      </c>
    </row>
    <row r="51" spans="1:19" s="15" customFormat="1" ht="30" x14ac:dyDescent="0.25">
      <c r="A51" s="22">
        <v>1</v>
      </c>
      <c r="B51" s="23" t="s">
        <v>70</v>
      </c>
      <c r="D51" s="34">
        <f t="shared" ref="D51:P51" si="6">SUM(D52:D65)</f>
        <v>0</v>
      </c>
      <c r="E51" s="43">
        <f t="shared" si="6"/>
        <v>0</v>
      </c>
      <c r="F51" s="43">
        <f t="shared" si="6"/>
        <v>0</v>
      </c>
      <c r="G51" s="43">
        <f t="shared" si="6"/>
        <v>0</v>
      </c>
      <c r="H51" s="43">
        <f t="shared" si="6"/>
        <v>0</v>
      </c>
      <c r="I51" s="43">
        <f t="shared" si="6"/>
        <v>0</v>
      </c>
      <c r="J51" s="35">
        <f t="shared" si="6"/>
        <v>0</v>
      </c>
      <c r="K51" s="35">
        <f t="shared" si="6"/>
        <v>0</v>
      </c>
      <c r="L51" s="35">
        <f t="shared" si="6"/>
        <v>0</v>
      </c>
      <c r="M51" s="35">
        <f t="shared" si="6"/>
        <v>0</v>
      </c>
      <c r="N51" s="43">
        <f t="shared" si="6"/>
        <v>0</v>
      </c>
      <c r="O51" s="43">
        <f t="shared" si="6"/>
        <v>0</v>
      </c>
      <c r="P51" s="36">
        <f t="shared" si="6"/>
        <v>0</v>
      </c>
      <c r="Q51" s="39" t="s">
        <v>71</v>
      </c>
      <c r="R51" s="44" t="s">
        <v>71</v>
      </c>
      <c r="S51" s="44" t="s">
        <v>71</v>
      </c>
    </row>
    <row r="52" spans="1:19" s="15" customFormat="1" x14ac:dyDescent="0.25">
      <c r="A52" s="22">
        <v>2</v>
      </c>
      <c r="B52" s="29" t="s">
        <v>72</v>
      </c>
      <c r="D52" s="45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7">
        <f>SUM(D52:O52)</f>
        <v>0</v>
      </c>
    </row>
    <row r="53" spans="1:19" s="15" customFormat="1" ht="30" x14ac:dyDescent="0.25">
      <c r="A53" s="22">
        <v>2</v>
      </c>
      <c r="B53" s="29" t="s">
        <v>73</v>
      </c>
      <c r="D53" s="48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2">
        <f t="shared" ref="P53:P58" si="7">SUM(D53:M53)</f>
        <v>0</v>
      </c>
    </row>
    <row r="54" spans="1:19" s="15" customFormat="1" ht="30" x14ac:dyDescent="0.25">
      <c r="A54" s="22">
        <v>2</v>
      </c>
      <c r="B54" s="29" t="s">
        <v>74</v>
      </c>
      <c r="D54" s="49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32">
        <f t="shared" si="7"/>
        <v>0</v>
      </c>
    </row>
    <row r="55" spans="1:19" s="15" customFormat="1" ht="30" x14ac:dyDescent="0.25">
      <c r="A55" s="22">
        <v>2</v>
      </c>
      <c r="B55" s="29" t="s">
        <v>75</v>
      </c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32">
        <f t="shared" si="7"/>
        <v>0</v>
      </c>
    </row>
    <row r="56" spans="1:19" s="15" customFormat="1" ht="30" x14ac:dyDescent="0.25">
      <c r="A56" s="22">
        <v>2</v>
      </c>
      <c r="B56" s="29" t="s">
        <v>76</v>
      </c>
      <c r="D56" s="48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2">
        <f t="shared" si="7"/>
        <v>0</v>
      </c>
    </row>
    <row r="57" spans="1:19" s="15" customFormat="1" ht="30" x14ac:dyDescent="0.25">
      <c r="A57" s="22">
        <v>2</v>
      </c>
      <c r="B57" s="29" t="s">
        <v>77</v>
      </c>
      <c r="D57" s="48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2">
        <f t="shared" si="7"/>
        <v>0</v>
      </c>
    </row>
    <row r="58" spans="1:19" s="15" customFormat="1" ht="30" x14ac:dyDescent="0.25">
      <c r="A58" s="22">
        <v>2</v>
      </c>
      <c r="B58" s="29" t="s">
        <v>78</v>
      </c>
      <c r="D58" s="49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32">
        <f t="shared" si="7"/>
        <v>0</v>
      </c>
    </row>
    <row r="59" spans="1:19" s="15" customFormat="1" x14ac:dyDescent="0.25">
      <c r="A59" s="22">
        <v>2</v>
      </c>
      <c r="B59" s="29" t="s">
        <v>79</v>
      </c>
      <c r="D59" s="48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2">
        <f>'[1]Ejecución 2022'!V228</f>
        <v>0</v>
      </c>
    </row>
    <row r="60" spans="1:19" s="15" customFormat="1" ht="45" x14ac:dyDescent="0.25">
      <c r="A60" s="22">
        <v>2</v>
      </c>
      <c r="B60" s="29" t="s">
        <v>80</v>
      </c>
      <c r="D60" s="48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2">
        <f>'[1]Ejecución 2022'!V229</f>
        <v>0</v>
      </c>
    </row>
    <row r="61" spans="1:19" s="15" customFormat="1" x14ac:dyDescent="0.25">
      <c r="A61" s="22">
        <v>1</v>
      </c>
      <c r="B61" s="23" t="s">
        <v>81</v>
      </c>
      <c r="D61" s="51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2">
        <f>SUM(D61:M61)</f>
        <v>0</v>
      </c>
    </row>
    <row r="62" spans="1:19" s="15" customFormat="1" x14ac:dyDescent="0.25">
      <c r="A62" s="22">
        <v>2</v>
      </c>
      <c r="B62" s="29" t="s">
        <v>82</v>
      </c>
      <c r="D62" s="51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2">
        <f>SUM(D62:M62)</f>
        <v>0</v>
      </c>
    </row>
    <row r="63" spans="1:19" s="15" customFormat="1" x14ac:dyDescent="0.25">
      <c r="A63" s="22">
        <v>2</v>
      </c>
      <c r="B63" s="29" t="s">
        <v>83</v>
      </c>
      <c r="D63" s="51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2">
        <f>SUM(D63:M63)</f>
        <v>0</v>
      </c>
    </row>
    <row r="64" spans="1:19" s="15" customFormat="1" ht="30" x14ac:dyDescent="0.25">
      <c r="A64" s="22">
        <v>2</v>
      </c>
      <c r="B64" s="29" t="s">
        <v>84</v>
      </c>
      <c r="D64" s="51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2">
        <f>SUM(D64:M64)</f>
        <v>0</v>
      </c>
    </row>
    <row r="65" spans="1:19" s="15" customFormat="1" ht="45" x14ac:dyDescent="0.25">
      <c r="A65" s="22">
        <v>2</v>
      </c>
      <c r="B65" s="29" t="s">
        <v>85</v>
      </c>
      <c r="D65" s="51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2">
        <f>SUM(D65:M65)</f>
        <v>0</v>
      </c>
    </row>
    <row r="66" spans="1:19" s="15" customFormat="1" ht="30" x14ac:dyDescent="0.25">
      <c r="A66" s="22">
        <v>1</v>
      </c>
      <c r="B66" s="23" t="s">
        <v>86</v>
      </c>
      <c r="D66" s="41">
        <f t="shared" ref="D66:M66" si="8">+D67+D68</f>
        <v>0</v>
      </c>
      <c r="E66" s="52">
        <f t="shared" si="8"/>
        <v>0</v>
      </c>
      <c r="F66" s="52">
        <f t="shared" si="8"/>
        <v>0</v>
      </c>
      <c r="G66" s="52">
        <f t="shared" si="8"/>
        <v>0</v>
      </c>
      <c r="H66" s="52">
        <f t="shared" si="8"/>
        <v>0</v>
      </c>
      <c r="I66" s="52">
        <f t="shared" si="8"/>
        <v>0</v>
      </c>
      <c r="J66" s="52">
        <f t="shared" si="8"/>
        <v>0</v>
      </c>
      <c r="K66" s="52">
        <f t="shared" si="8"/>
        <v>0</v>
      </c>
      <c r="L66" s="52">
        <f t="shared" si="8"/>
        <v>0</v>
      </c>
      <c r="M66" s="52">
        <f t="shared" si="8"/>
        <v>0</v>
      </c>
      <c r="N66" s="39">
        <v>0</v>
      </c>
      <c r="O66" s="39">
        <v>0</v>
      </c>
      <c r="P66" s="40">
        <f>+P67+P68</f>
        <v>0</v>
      </c>
      <c r="R66" s="44"/>
      <c r="S66" s="44"/>
    </row>
    <row r="67" spans="1:19" s="15" customFormat="1" x14ac:dyDescent="0.25">
      <c r="A67" s="22">
        <v>2</v>
      </c>
      <c r="B67" s="29" t="s">
        <v>87</v>
      </c>
      <c r="D67" s="37">
        <v>0</v>
      </c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2">
        <f>SUM(D67:M67)</f>
        <v>0</v>
      </c>
    </row>
    <row r="68" spans="1:19" s="15" customFormat="1" ht="30" x14ac:dyDescent="0.25">
      <c r="A68" s="22">
        <v>2</v>
      </c>
      <c r="B68" s="29" t="s">
        <v>88</v>
      </c>
      <c r="D68" s="42">
        <v>0</v>
      </c>
      <c r="E68" s="50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2">
        <f>SUM(D68:M68)</f>
        <v>0</v>
      </c>
    </row>
    <row r="69" spans="1:19" s="15" customFormat="1" x14ac:dyDescent="0.25">
      <c r="A69" s="22">
        <v>1</v>
      </c>
      <c r="B69" s="23" t="s">
        <v>89</v>
      </c>
      <c r="D69" s="53"/>
      <c r="E69" s="54">
        <f t="shared" ref="E69:M69" si="9">+E70+E71+E72</f>
        <v>0</v>
      </c>
      <c r="F69" s="54">
        <f t="shared" si="9"/>
        <v>0</v>
      </c>
      <c r="G69" s="54">
        <f t="shared" si="9"/>
        <v>0</v>
      </c>
      <c r="H69" s="54">
        <f t="shared" si="9"/>
        <v>0</v>
      </c>
      <c r="I69" s="54">
        <f t="shared" si="9"/>
        <v>0</v>
      </c>
      <c r="J69" s="54">
        <f t="shared" si="9"/>
        <v>0</v>
      </c>
      <c r="K69" s="54">
        <f t="shared" si="9"/>
        <v>0</v>
      </c>
      <c r="L69" s="54">
        <f t="shared" si="9"/>
        <v>0</v>
      </c>
      <c r="M69" s="54">
        <f t="shared" si="9"/>
        <v>0</v>
      </c>
      <c r="N69" s="55">
        <v>0</v>
      </c>
      <c r="O69" s="55">
        <v>0</v>
      </c>
      <c r="P69" s="36">
        <f>+P70+P71+P72</f>
        <v>0</v>
      </c>
    </row>
    <row r="70" spans="1:19" s="15" customFormat="1" ht="30" x14ac:dyDescent="0.25">
      <c r="A70" s="22">
        <v>2</v>
      </c>
      <c r="B70" s="29" t="s">
        <v>90</v>
      </c>
      <c r="D70" s="42">
        <v>0</v>
      </c>
      <c r="E70" s="50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2">
        <f>SUM(D70:M70)</f>
        <v>0</v>
      </c>
    </row>
    <row r="71" spans="1:19" s="15" customFormat="1" ht="30" x14ac:dyDescent="0.25">
      <c r="A71" s="22">
        <v>2</v>
      </c>
      <c r="B71" s="29" t="s">
        <v>91</v>
      </c>
      <c r="D71" s="42">
        <v>0</v>
      </c>
      <c r="E71" s="50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2">
        <f>SUM(D71:M71)</f>
        <v>0</v>
      </c>
    </row>
    <row r="72" spans="1:19" s="15" customFormat="1" ht="30" x14ac:dyDescent="0.25">
      <c r="A72" s="22">
        <v>2</v>
      </c>
      <c r="B72" s="29" t="s">
        <v>92</v>
      </c>
      <c r="D72" s="42">
        <v>0</v>
      </c>
      <c r="E72" s="50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2">
        <f>SUM(D72:M72)</f>
        <v>0</v>
      </c>
    </row>
    <row r="73" spans="1:19" s="15" customFormat="1" x14ac:dyDescent="0.25">
      <c r="A73" s="22"/>
      <c r="B73" s="56" t="s">
        <v>93</v>
      </c>
      <c r="C73" s="57"/>
      <c r="D73" s="58">
        <f>+D9+D15+D25+D35</f>
        <v>2954957.8800000004</v>
      </c>
      <c r="E73" s="58">
        <f>+E9+E15+E25+E35+E51</f>
        <v>3146745.91</v>
      </c>
      <c r="F73" s="58">
        <f>+F9+F15+F25+F35+F51</f>
        <v>3302704.7899999996</v>
      </c>
      <c r="G73" s="58">
        <f>+G9+G15+G25+G35+G51</f>
        <v>4015395.0999999996</v>
      </c>
      <c r="H73" s="58">
        <f>+H9+H15+H25+H35+H51</f>
        <v>0</v>
      </c>
      <c r="I73" s="58">
        <f>+I9+I15+I25+I51+I66+I69</f>
        <v>0</v>
      </c>
      <c r="J73" s="58">
        <f>J9+J15+J25+J51</f>
        <v>0</v>
      </c>
      <c r="K73" s="58">
        <f>K9+K15+K25+K51+K24</f>
        <v>0</v>
      </c>
      <c r="L73" s="58">
        <f>L9+L15+L25+L51</f>
        <v>0</v>
      </c>
      <c r="M73" s="58">
        <f>+M9+M15+M25+M51+M66+M69</f>
        <v>0</v>
      </c>
      <c r="N73" s="58">
        <f>+N9+N15+N25+N51+N66+N69</f>
        <v>0</v>
      </c>
      <c r="O73" s="58">
        <f>+O9+O15+O25+O51+O66+O69</f>
        <v>0</v>
      </c>
      <c r="P73" s="59">
        <f>+P9+P15+P25+P27+P51+P59+P66+P69</f>
        <v>13419803.680000003</v>
      </c>
    </row>
    <row r="74" spans="1:19" s="15" customFormat="1" x14ac:dyDescent="0.25">
      <c r="A74" s="22"/>
      <c r="B74" s="60"/>
      <c r="D74" s="61"/>
      <c r="E74" s="38"/>
      <c r="F74" s="38"/>
      <c r="G74" s="38"/>
      <c r="H74" s="38"/>
      <c r="I74" s="38"/>
      <c r="J74" s="62"/>
      <c r="K74" s="38" t="s">
        <v>71</v>
      </c>
      <c r="L74" s="38" t="s">
        <v>71</v>
      </c>
      <c r="M74" s="38"/>
      <c r="N74" s="38"/>
      <c r="O74" s="38"/>
      <c r="P74" s="38" t="s">
        <v>71</v>
      </c>
    </row>
    <row r="75" spans="1:19" s="15" customFormat="1" x14ac:dyDescent="0.25">
      <c r="A75" s="22"/>
      <c r="B75" s="63" t="s">
        <v>94</v>
      </c>
      <c r="C75" s="64"/>
      <c r="D75" s="64"/>
      <c r="E75" s="64"/>
      <c r="F75" s="64">
        <v>0</v>
      </c>
      <c r="G75" s="64"/>
      <c r="H75" s="64"/>
      <c r="I75" s="64"/>
      <c r="J75" s="64"/>
      <c r="K75" s="64"/>
      <c r="L75" s="64"/>
      <c r="M75" s="64"/>
      <c r="N75" s="64"/>
      <c r="O75" s="64"/>
      <c r="P75" s="64"/>
    </row>
    <row r="76" spans="1:19" s="15" customFormat="1" ht="30" x14ac:dyDescent="0.25">
      <c r="A76" s="22"/>
      <c r="B76" s="23" t="s">
        <v>95</v>
      </c>
      <c r="D76" s="39"/>
      <c r="E76" s="38"/>
      <c r="F76" s="38">
        <v>0</v>
      </c>
      <c r="G76" s="38"/>
      <c r="H76" s="38"/>
      <c r="I76" s="38"/>
      <c r="J76" s="38"/>
      <c r="K76" s="38"/>
      <c r="L76" s="38"/>
      <c r="M76" s="65"/>
      <c r="N76" s="64"/>
      <c r="O76" s="38"/>
      <c r="P76" s="38"/>
    </row>
    <row r="77" spans="1:19" ht="30" x14ac:dyDescent="0.25">
      <c r="A77" s="22"/>
      <c r="B77" s="66" t="s">
        <v>96</v>
      </c>
      <c r="D77" s="67"/>
      <c r="E77" s="68"/>
      <c r="F77" s="68"/>
      <c r="G77" s="68"/>
      <c r="H77" s="68"/>
      <c r="I77" s="68"/>
      <c r="J77" s="68">
        <v>0</v>
      </c>
      <c r="K77" s="69"/>
      <c r="L77" s="68"/>
      <c r="M77" s="68"/>
      <c r="N77" s="70"/>
      <c r="O77" s="68"/>
      <c r="P77" s="68"/>
    </row>
    <row r="78" spans="1:19" ht="30" x14ac:dyDescent="0.25">
      <c r="A78" s="22"/>
      <c r="B78" s="66" t="s">
        <v>97</v>
      </c>
      <c r="D78" s="67"/>
      <c r="E78" s="68"/>
      <c r="F78" s="68"/>
      <c r="G78" s="68"/>
      <c r="H78" s="68"/>
      <c r="I78" s="68"/>
      <c r="J78" s="68"/>
      <c r="K78" s="69"/>
      <c r="L78" s="68"/>
      <c r="M78" s="68"/>
      <c r="N78" s="68"/>
      <c r="O78" s="68"/>
      <c r="P78" s="68"/>
    </row>
    <row r="79" spans="1:19" x14ac:dyDescent="0.25">
      <c r="A79" s="22"/>
      <c r="B79" s="71" t="s">
        <v>98</v>
      </c>
      <c r="D79" s="72"/>
      <c r="E79" s="68"/>
      <c r="F79" s="68"/>
      <c r="G79" s="68"/>
      <c r="H79" s="68"/>
      <c r="I79" s="68"/>
      <c r="J79" s="68"/>
      <c r="K79" s="69"/>
      <c r="L79" s="68"/>
      <c r="M79" s="68"/>
      <c r="N79" s="68"/>
      <c r="O79" s="68"/>
      <c r="P79" s="68"/>
    </row>
    <row r="80" spans="1:19" ht="30" x14ac:dyDescent="0.25">
      <c r="A80" s="22"/>
      <c r="B80" s="66" t="s">
        <v>99</v>
      </c>
      <c r="D80" s="67"/>
      <c r="E80" s="68"/>
      <c r="F80" s="68"/>
      <c r="G80" s="68"/>
      <c r="H80" s="68"/>
      <c r="I80" s="68"/>
      <c r="J80" s="68"/>
      <c r="K80" s="69"/>
      <c r="L80" s="68"/>
      <c r="M80" s="68"/>
      <c r="N80" s="68"/>
      <c r="O80" s="68"/>
      <c r="P80" s="68"/>
    </row>
    <row r="81" spans="1:16" ht="30" x14ac:dyDescent="0.25">
      <c r="A81" s="22"/>
      <c r="B81" s="66" t="s">
        <v>100</v>
      </c>
      <c r="D81" s="67"/>
      <c r="E81" s="68"/>
      <c r="F81" s="68"/>
      <c r="G81" s="68"/>
      <c r="H81" s="68"/>
      <c r="I81" s="68"/>
      <c r="J81" s="68"/>
      <c r="K81" s="69"/>
      <c r="L81" s="68"/>
      <c r="M81" s="68"/>
      <c r="N81" s="68"/>
      <c r="O81" s="68"/>
      <c r="P81" s="68"/>
    </row>
    <row r="82" spans="1:16" ht="30" x14ac:dyDescent="0.25">
      <c r="A82" s="22"/>
      <c r="B82" s="71" t="s">
        <v>101</v>
      </c>
      <c r="D82" s="72"/>
      <c r="E82" s="68"/>
      <c r="F82" s="68"/>
      <c r="G82" s="68"/>
      <c r="H82" s="68"/>
      <c r="I82" s="68"/>
      <c r="J82" s="68"/>
      <c r="K82" s="69"/>
      <c r="L82" s="68"/>
      <c r="M82" s="68"/>
      <c r="N82" s="68"/>
      <c r="O82" s="68"/>
      <c r="P82" s="68"/>
    </row>
    <row r="83" spans="1:16" ht="30" x14ac:dyDescent="0.25">
      <c r="A83" s="22"/>
      <c r="B83" s="66" t="s">
        <v>102</v>
      </c>
      <c r="D83" s="67"/>
      <c r="E83" s="68"/>
      <c r="F83" s="68"/>
      <c r="G83" s="68"/>
      <c r="H83" s="68"/>
      <c r="I83" s="68"/>
      <c r="J83" s="68"/>
      <c r="K83" s="69"/>
      <c r="L83" s="68"/>
      <c r="M83" s="68"/>
      <c r="N83" s="68"/>
      <c r="O83" s="68"/>
      <c r="P83" s="68"/>
    </row>
    <row r="84" spans="1:16" x14ac:dyDescent="0.25">
      <c r="A84" s="22"/>
      <c r="B84" s="73" t="s">
        <v>103</v>
      </c>
      <c r="C84" s="74"/>
      <c r="D84" s="75">
        <f t="shared" ref="D84:P84" si="10">+D73</f>
        <v>2954957.8800000004</v>
      </c>
      <c r="E84" s="75">
        <f t="shared" si="10"/>
        <v>3146745.91</v>
      </c>
      <c r="F84" s="75">
        <f t="shared" si="10"/>
        <v>3302704.7899999996</v>
      </c>
      <c r="G84" s="75">
        <f t="shared" si="10"/>
        <v>4015395.0999999996</v>
      </c>
      <c r="H84" s="75">
        <f t="shared" si="10"/>
        <v>0</v>
      </c>
      <c r="I84" s="75">
        <f t="shared" si="10"/>
        <v>0</v>
      </c>
      <c r="J84" s="75">
        <f t="shared" si="10"/>
        <v>0</v>
      </c>
      <c r="K84" s="75">
        <f t="shared" si="10"/>
        <v>0</v>
      </c>
      <c r="L84" s="75">
        <f t="shared" si="10"/>
        <v>0</v>
      </c>
      <c r="M84" s="75">
        <f t="shared" si="10"/>
        <v>0</v>
      </c>
      <c r="N84" s="75">
        <f t="shared" si="10"/>
        <v>0</v>
      </c>
      <c r="O84" s="75">
        <f t="shared" si="10"/>
        <v>0</v>
      </c>
      <c r="P84" s="75">
        <f t="shared" si="10"/>
        <v>13419803.680000003</v>
      </c>
    </row>
    <row r="85" spans="1:16" x14ac:dyDescent="0.25">
      <c r="A85" s="22"/>
      <c r="K85" s="76"/>
    </row>
    <row r="86" spans="1:16" ht="31.5" x14ac:dyDescent="0.25">
      <c r="B86" s="77" t="s">
        <v>104</v>
      </c>
      <c r="C86" s="78"/>
      <c r="D86" s="79"/>
      <c r="E86" s="79"/>
      <c r="F86" s="78"/>
      <c r="G86" s="78"/>
      <c r="H86" s="78"/>
      <c r="I86" s="78"/>
      <c r="J86" s="78"/>
      <c r="K86" s="80"/>
      <c r="L86" s="78"/>
      <c r="M86" s="78"/>
      <c r="N86" s="78"/>
      <c r="O86" s="78"/>
      <c r="P86" s="78"/>
    </row>
    <row r="87" spans="1:16" ht="18.75" x14ac:dyDescent="0.3">
      <c r="B87" s="4" t="s">
        <v>1</v>
      </c>
      <c r="N87" s="12"/>
    </row>
    <row r="88" spans="1:16" x14ac:dyDescent="0.25">
      <c r="B88" s="5" t="s">
        <v>3</v>
      </c>
      <c r="L88" s="12"/>
      <c r="M88" s="12"/>
    </row>
    <row r="89" spans="1:16" x14ac:dyDescent="0.25">
      <c r="B89" s="5" t="s">
        <v>5</v>
      </c>
      <c r="O89" s="12"/>
    </row>
    <row r="90" spans="1:16" x14ac:dyDescent="0.25">
      <c r="B90" s="5" t="s">
        <v>9</v>
      </c>
      <c r="N90" s="12"/>
    </row>
    <row r="91" spans="1:16" x14ac:dyDescent="0.25">
      <c r="B91" s="5" t="s">
        <v>11</v>
      </c>
      <c r="J91" s="81"/>
    </row>
    <row r="92" spans="1:16" x14ac:dyDescent="0.25">
      <c r="B92" s="5" t="s">
        <v>12</v>
      </c>
    </row>
    <row r="93" spans="1:16" x14ac:dyDescent="0.25">
      <c r="B93" s="5"/>
      <c r="D93" s="3" t="s">
        <v>105</v>
      </c>
      <c r="E93" s="3" t="s">
        <v>105</v>
      </c>
      <c r="F93" s="3" t="s">
        <v>105</v>
      </c>
      <c r="G93" s="3" t="s">
        <v>105</v>
      </c>
      <c r="H93" s="3" t="s">
        <v>105</v>
      </c>
      <c r="I93" s="3" t="s">
        <v>105</v>
      </c>
      <c r="J93" s="3" t="s">
        <v>105</v>
      </c>
      <c r="K93" s="11" t="s">
        <v>105</v>
      </c>
      <c r="L93" s="3" t="s">
        <v>105</v>
      </c>
      <c r="M93" s="3" t="s">
        <v>105</v>
      </c>
    </row>
    <row r="95" spans="1:16" x14ac:dyDescent="0.25">
      <c r="B95" s="3" t="s">
        <v>106</v>
      </c>
      <c r="M95" s="3" t="s">
        <v>107</v>
      </c>
    </row>
    <row r="99" spans="2:15" x14ac:dyDescent="0.25">
      <c r="B99" s="3" t="s">
        <v>108</v>
      </c>
      <c r="D99" s="3" t="s">
        <v>105</v>
      </c>
      <c r="M99" s="3" t="s">
        <v>109</v>
      </c>
    </row>
    <row r="100" spans="2:15" x14ac:dyDescent="0.25">
      <c r="B100" s="82" t="s">
        <v>110</v>
      </c>
      <c r="M100" s="82" t="s">
        <v>111</v>
      </c>
    </row>
    <row r="101" spans="2:15" x14ac:dyDescent="0.25">
      <c r="B101" s="3" t="s">
        <v>112</v>
      </c>
      <c r="M101" s="3" t="s">
        <v>113</v>
      </c>
    </row>
    <row r="102" spans="2:15" x14ac:dyDescent="0.25">
      <c r="B102" s="3" t="s">
        <v>114</v>
      </c>
    </row>
    <row r="103" spans="2:15" x14ac:dyDescent="0.25">
      <c r="B103" s="3" t="s">
        <v>115</v>
      </c>
    </row>
    <row r="104" spans="2:15" x14ac:dyDescent="0.25">
      <c r="B104" s="3" t="s">
        <v>116</v>
      </c>
    </row>
    <row r="105" spans="2:15" x14ac:dyDescent="0.25">
      <c r="B105" s="3" t="s">
        <v>117</v>
      </c>
      <c r="G105" s="3" t="s">
        <v>118</v>
      </c>
    </row>
    <row r="106" spans="2:15" x14ac:dyDescent="0.25">
      <c r="B106" s="82" t="s">
        <v>119</v>
      </c>
      <c r="H106" s="82" t="s">
        <v>120</v>
      </c>
    </row>
    <row r="107" spans="2:15" x14ac:dyDescent="0.25">
      <c r="B107" s="3" t="s">
        <v>121</v>
      </c>
      <c r="H107" s="3" t="s">
        <v>122</v>
      </c>
    </row>
    <row r="108" spans="2:15" s="83" customFormat="1" x14ac:dyDescent="0.25">
      <c r="D108" s="84">
        <f t="shared" ref="D108:N108" si="11">IF(AND(E84&gt;0,D84&gt;=1),1,2)</f>
        <v>1</v>
      </c>
      <c r="E108" s="84">
        <f t="shared" si="11"/>
        <v>1</v>
      </c>
      <c r="F108" s="84">
        <f t="shared" si="11"/>
        <v>1</v>
      </c>
      <c r="G108" s="84">
        <f t="shared" si="11"/>
        <v>2</v>
      </c>
      <c r="H108" s="84">
        <f t="shared" si="11"/>
        <v>2</v>
      </c>
      <c r="I108" s="84">
        <f t="shared" si="11"/>
        <v>2</v>
      </c>
      <c r="J108" s="84">
        <f t="shared" si="11"/>
        <v>2</v>
      </c>
      <c r="K108" s="84">
        <f t="shared" si="11"/>
        <v>2</v>
      </c>
      <c r="L108" s="84">
        <f t="shared" si="11"/>
        <v>2</v>
      </c>
      <c r="M108" s="84">
        <f t="shared" si="11"/>
        <v>2</v>
      </c>
      <c r="N108" s="84">
        <f t="shared" si="11"/>
        <v>2</v>
      </c>
      <c r="O108" s="84">
        <f>IF(N84&gt;=1,2,1)</f>
        <v>1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4AED-4CF7-436E-A5F0-90E52AC2105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del mes.LP</vt:lpstr>
      <vt:lpstr>Hoja1</vt:lpstr>
      <vt:lpstr>'Plantilla ejecución del mes.LP'!Área_de_impresión</vt:lpstr>
      <vt:lpstr>'Plantilla ejecución del mes.LP'!Títulos_a_imprimir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2022-05-17T19:00:49Z</dcterms:created>
  <dcterms:modified xsi:type="dcterms:W3CDTF">2022-05-17T19:02:07Z</dcterms:modified>
</cp:coreProperties>
</file>