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.- CARMEN 2018\PARA JULIA-TRANSPARENCIA\MARZO\"/>
    </mc:Choice>
  </mc:AlternateContent>
  <xr:revisionPtr revIDLastSave="0" documentId="13_ncr:1_{C5197642-A4B3-4B5E-BAFD-91A58465F281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PROGRAM. MARZO" sheetId="1" r:id="rId1"/>
  </sheets>
  <definedNames>
    <definedName name="_xlnm.Print_Area" localSheetId="0">'PROGRAM. MARZO'!$A$1:$K$51</definedName>
    <definedName name="_xlnm.Print_Titles" localSheetId="0">'PROGRAM. MARZO'!$1:$4</definedName>
  </definedNames>
  <calcPr calcId="179017"/>
</workbook>
</file>

<file path=xl/calcChain.xml><?xml version="1.0" encoding="utf-8"?>
<calcChain xmlns="http://schemas.openxmlformats.org/spreadsheetml/2006/main">
  <c r="A11" i="1" l="1"/>
  <c r="A21" i="1"/>
  <c r="A31" i="1"/>
  <c r="K21" i="1"/>
  <c r="J21" i="1"/>
  <c r="K11" i="1"/>
  <c r="J11" i="1"/>
  <c r="K31" i="1" l="1"/>
  <c r="I31" i="1"/>
  <c r="H31" i="1"/>
  <c r="J31" i="1" l="1"/>
  <c r="A42" i="1" l="1"/>
  <c r="K22" i="1"/>
  <c r="I21" i="1"/>
  <c r="H21" i="1"/>
  <c r="J23" i="1" l="1"/>
  <c r="I42" i="1" l="1"/>
  <c r="H42" i="1"/>
  <c r="K42" i="1" l="1"/>
  <c r="J42" i="1"/>
  <c r="K12" i="1"/>
  <c r="K43" i="1" l="1"/>
  <c r="K32" i="1"/>
  <c r="H11" i="1"/>
  <c r="C50" i="1" s="1"/>
  <c r="I11" i="1"/>
  <c r="C49" i="1" s="1"/>
  <c r="C51" i="1" l="1"/>
  <c r="J33" i="1"/>
  <c r="J44" i="1"/>
  <c r="J13" i="1"/>
</calcChain>
</file>

<file path=xl/sharedStrings.xml><?xml version="1.0" encoding="utf-8"?>
<sst xmlns="http://schemas.openxmlformats.org/spreadsheetml/2006/main" count="109" uniqueCount="57">
  <si>
    <t>COORDINADOR  CONIAF</t>
  </si>
  <si>
    <t>MES</t>
  </si>
  <si>
    <t>LUGAR</t>
  </si>
  <si>
    <t xml:space="preserve">COSTO FACILITADORES                 (RD$) </t>
  </si>
  <si>
    <t>FACILITADORES</t>
  </si>
  <si>
    <t>NOMBRE DE LA ACTIVIDAD</t>
  </si>
  <si>
    <t>TECNICOS</t>
  </si>
  <si>
    <t>BENEFICIARIOS</t>
  </si>
  <si>
    <t>Marzo</t>
  </si>
  <si>
    <t>Socializaciones:</t>
  </si>
  <si>
    <t>Legislación  ISR (10% sobre costo  facilitadores)</t>
  </si>
  <si>
    <t xml:space="preserve">COSTO LOGÍSTICO         (RD$) </t>
  </si>
  <si>
    <t>SUB-TOTAL CURSOS-TALLERES</t>
  </si>
  <si>
    <t>DIRECCIÓN EJECUTIVA</t>
  </si>
  <si>
    <t>SUB-TOTAL CURSOS-TALLERES-SOCIALIZACIONES</t>
  </si>
  <si>
    <t xml:space="preserve"> </t>
  </si>
  <si>
    <t>DIVISIÓN PLANIFICACIÓN  Y  DESARROLLO</t>
  </si>
  <si>
    <t xml:space="preserve">PROGRAMACIÓN  DE CAPACITACIÓN AGROPECUARIA </t>
  </si>
  <si>
    <t>PRODUCTORES</t>
  </si>
  <si>
    <t>DEPARTAMENTO DE AGRICULTURA COMPETITIVA</t>
  </si>
  <si>
    <t>TOTAL ACTIVIDADES  AGRICULTURA COMPETITIVA</t>
  </si>
  <si>
    <t>TOTAL ACTIVIDADES  CAPACITACIÓN Y DIFUSIÓN DE TECNOLOGÍAS</t>
  </si>
  <si>
    <t xml:space="preserve">TOTAL ACTIVIDADES RECURSOS NATURALES </t>
  </si>
  <si>
    <t>José A. Nova</t>
  </si>
  <si>
    <t>Jarabacoa</t>
  </si>
  <si>
    <t>DÍA (S)</t>
  </si>
  <si>
    <t>DEPARTAMENTO DE PRODUCCIÓN ANIMAL</t>
  </si>
  <si>
    <t>Henry Guerrero, Maldané Cuello</t>
  </si>
  <si>
    <t>Juan A. Taveras, Luis Matos</t>
  </si>
  <si>
    <t>14,15</t>
  </si>
  <si>
    <t>Andrés Peralta</t>
  </si>
  <si>
    <t>Curso Agricultura Orgánica - Pitahaya</t>
  </si>
  <si>
    <t>Cumayasa</t>
  </si>
  <si>
    <t xml:space="preserve">08 y 09 </t>
  </si>
  <si>
    <t>Ings. Lucía Silverio, Jennifer Ramírez, Manuel Pérez Cuevas, Elpidio A. Quezada, César Martínez</t>
  </si>
  <si>
    <t>Socialización resultados de cinco proyectos de investigación sobre invernaderos</t>
  </si>
  <si>
    <t xml:space="preserve">DEPARTAMENTO DE PROTECCIÓN AL MEDIO AMBIENTE Y RECURSOS NATURALES </t>
  </si>
  <si>
    <t xml:space="preserve">Curso de producción y manejo sostenible de ovinos y caprinos </t>
  </si>
  <si>
    <t>Manuel Atiles Pequero, José Luis Bueno, Marcos Espino</t>
  </si>
  <si>
    <t>César Montero, Bienvenido Carvajal</t>
  </si>
  <si>
    <t>2 al 24</t>
  </si>
  <si>
    <t>Cant. Activi-dades</t>
  </si>
  <si>
    <t>DEPARTAMENTO DE CAPACITACIÓN Y DIFUSIÓN DE TECNOLOGÍAS</t>
  </si>
  <si>
    <t>19 al 24</t>
  </si>
  <si>
    <t xml:space="preserve">Jarabacoa </t>
  </si>
  <si>
    <t>San José de las Matas</t>
  </si>
  <si>
    <t>Curso Manejo Tecnológico del Cultivo de Limón (16 horas.)</t>
  </si>
  <si>
    <t>TOTAL ACTIVIDADES  PRODUCCIÓN ANIMAL</t>
  </si>
  <si>
    <t>Montecristi</t>
  </si>
  <si>
    <t>MES: MARZO 2018</t>
  </si>
  <si>
    <t xml:space="preserve">Victor Payano y Eymi De Jesús </t>
  </si>
  <si>
    <t xml:space="preserve">Curso producción sostenible de café </t>
  </si>
  <si>
    <t xml:space="preserve">Cursos: </t>
  </si>
  <si>
    <t>Productores a beneficiar:</t>
  </si>
  <si>
    <t>Técnicos a beneficiar:</t>
  </si>
  <si>
    <t>Total beneficiarios:</t>
  </si>
  <si>
    <t>Benjamin Toral, Luis Feliz, Amadeo Escarramán; José Miguel Romero, Frank Félix Olivares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</si>
</sst>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8"/>
      <color rgb="FF000000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u/>
      <sz val="14"/>
      <color rgb="FF000000"/>
      <name val="Cambria"/>
      <family val="1"/>
      <scheme val="major"/>
    </font>
    <font>
      <sz val="11"/>
      <color rgb="FFFF0000"/>
      <name val="Calibri"/>
      <family val="2"/>
      <scheme val="minor"/>
    </font>
    <font>
      <b/>
      <u/>
      <sz val="9"/>
      <color rgb="FFFF0000"/>
      <name val="Cambria"/>
      <family val="1"/>
      <scheme val="major"/>
    </font>
    <font>
      <sz val="9"/>
      <color rgb="FFFF0000"/>
      <name val="Cambria"/>
      <family val="1"/>
      <scheme val="maj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1"/>
      <name val="Cambria"/>
      <family val="1"/>
      <scheme val="major"/>
    </font>
    <font>
      <sz val="10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rgb="FF000000"/>
      <name val="Cambria"/>
      <family val="1"/>
      <scheme val="major"/>
    </font>
    <font>
      <b/>
      <sz val="10"/>
      <name val="Cambria"/>
      <family val="1"/>
      <scheme val="major"/>
    </font>
    <font>
      <b/>
      <sz val="8"/>
      <name val="Cambria"/>
      <family val="1"/>
      <scheme val="major"/>
    </font>
    <font>
      <b/>
      <u/>
      <sz val="11"/>
      <name val="Cambria"/>
      <family val="1"/>
      <scheme val="major"/>
    </font>
    <font>
      <b/>
      <u/>
      <sz val="10"/>
      <name val="Cambria"/>
      <family val="1"/>
      <scheme val="major"/>
    </font>
    <font>
      <b/>
      <sz val="11"/>
      <color rgb="FF00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9">
    <xf numFmtId="0" fontId="0" fillId="0" borderId="0" xfId="0"/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21" xfId="0" applyFont="1" applyBorder="1" applyAlignment="1">
      <alignment horizontal="center" vertical="center" wrapText="1"/>
    </xf>
    <xf numFmtId="0" fontId="17" fillId="0" borderId="21" xfId="0" applyFont="1" applyBorder="1" applyAlignment="1"/>
    <xf numFmtId="0" fontId="17" fillId="0" borderId="21" xfId="0" applyFont="1" applyBorder="1" applyAlignment="1">
      <alignment wrapText="1"/>
    </xf>
    <xf numFmtId="4" fontId="16" fillId="0" borderId="21" xfId="0" applyNumberFormat="1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3" fillId="0" borderId="0" xfId="0" applyFont="1"/>
    <xf numFmtId="0" fontId="17" fillId="0" borderId="0" xfId="0" applyFont="1"/>
    <xf numFmtId="0" fontId="16" fillId="0" borderId="0" xfId="0" applyFont="1" applyBorder="1"/>
    <xf numFmtId="4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wrapText="1"/>
    </xf>
    <xf numFmtId="0" fontId="20" fillId="0" borderId="4" xfId="0" applyNumberFormat="1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wrapText="1"/>
    </xf>
    <xf numFmtId="0" fontId="21" fillId="0" borderId="1" xfId="0" applyFont="1" applyBorder="1" applyAlignment="1">
      <alignment horizontal="center" vertical="distributed"/>
    </xf>
    <xf numFmtId="0" fontId="23" fillId="0" borderId="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6" fontId="23" fillId="0" borderId="1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0" fillId="0" borderId="6" xfId="0" applyFont="1" applyBorder="1"/>
    <xf numFmtId="0" fontId="18" fillId="0" borderId="4" xfId="0" applyFont="1" applyBorder="1"/>
    <xf numFmtId="0" fontId="20" fillId="0" borderId="7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43" fontId="20" fillId="0" borderId="23" xfId="1" applyFont="1" applyBorder="1" applyAlignment="1">
      <alignment vertical="center"/>
    </xf>
    <xf numFmtId="43" fontId="20" fillId="0" borderId="24" xfId="1" applyFont="1" applyBorder="1" applyAlignment="1">
      <alignment vertical="center"/>
    </xf>
    <xf numFmtId="0" fontId="20" fillId="0" borderId="26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4" fontId="24" fillId="0" borderId="4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19" fillId="0" borderId="4" xfId="0" applyFont="1" applyBorder="1"/>
    <xf numFmtId="0" fontId="24" fillId="0" borderId="2" xfId="0" applyFont="1" applyBorder="1"/>
    <xf numFmtId="0" fontId="28" fillId="0" borderId="14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justify" vertical="center"/>
    </xf>
    <xf numFmtId="43" fontId="21" fillId="0" borderId="28" xfId="1" applyFont="1" applyBorder="1" applyAlignment="1">
      <alignment horizontal="justify" vertical="center"/>
    </xf>
    <xf numFmtId="43" fontId="21" fillId="0" borderId="27" xfId="1" applyFont="1" applyBorder="1" applyAlignment="1">
      <alignment horizontal="justify" vertical="center"/>
    </xf>
    <xf numFmtId="0" fontId="23" fillId="0" borderId="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wrapText="1"/>
    </xf>
    <xf numFmtId="0" fontId="24" fillId="4" borderId="2" xfId="0" applyFont="1" applyFill="1" applyBorder="1" applyAlignment="1">
      <alignment vertical="center" wrapText="1"/>
    </xf>
    <xf numFmtId="0" fontId="19" fillId="4" borderId="3" xfId="0" applyFont="1" applyFill="1" applyBorder="1" applyAlignment="1">
      <alignment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11" xfId="0" applyFont="1" applyBorder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4" fillId="4" borderId="8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9" fontId="18" fillId="0" borderId="2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/>
    <xf numFmtId="9" fontId="24" fillId="0" borderId="2" xfId="0" applyNumberFormat="1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9" fillId="0" borderId="18" xfId="0" applyFont="1" applyBorder="1" applyAlignment="1"/>
    <xf numFmtId="0" fontId="24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18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20" fillId="0" borderId="18" xfId="0" applyFont="1" applyBorder="1" applyAlignment="1"/>
    <xf numFmtId="0" fontId="20" fillId="0" borderId="3" xfId="0" applyFont="1" applyBorder="1" applyAlignment="1"/>
    <xf numFmtId="4" fontId="18" fillId="0" borderId="18" xfId="0" applyNumberFormat="1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wrapText="1"/>
    </xf>
    <xf numFmtId="0" fontId="18" fillId="3" borderId="18" xfId="0" applyFont="1" applyFill="1" applyBorder="1" applyAlignment="1">
      <alignment horizontal="left" wrapText="1"/>
    </xf>
    <xf numFmtId="0" fontId="18" fillId="3" borderId="3" xfId="0" applyFont="1" applyFill="1" applyBorder="1" applyAlignment="1">
      <alignment horizontal="left" wrapText="1"/>
    </xf>
    <xf numFmtId="0" fontId="24" fillId="0" borderId="18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4" fontId="18" fillId="0" borderId="20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38100</xdr:rowOff>
    </xdr:from>
    <xdr:to>
      <xdr:col>2</xdr:col>
      <xdr:colOff>9525</xdr:colOff>
      <xdr:row>4</xdr:row>
      <xdr:rowOff>171450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609600"/>
          <a:ext cx="14478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topLeftCell="A37" zoomScaleNormal="100" workbookViewId="0">
      <selection activeCell="A43" sqref="A43:G43"/>
    </sheetView>
  </sheetViews>
  <sheetFormatPr baseColWidth="10" defaultRowHeight="15" x14ac:dyDescent="0.25"/>
  <cols>
    <col min="1" max="1" width="7" customWidth="1"/>
    <col min="2" max="2" width="21.7109375" customWidth="1"/>
    <col min="3" max="3" width="27" bestFit="1" customWidth="1"/>
    <col min="4" max="4" width="21.7109375" bestFit="1" customWidth="1"/>
    <col min="5" max="5" width="11.42578125" customWidth="1"/>
    <col min="6" max="6" width="9.85546875" customWidth="1"/>
    <col min="7" max="7" width="16.140625" customWidth="1"/>
    <col min="8" max="8" width="9.140625" customWidth="1"/>
    <col min="9" max="9" width="12.42578125" customWidth="1"/>
    <col min="10" max="10" width="12.85546875" customWidth="1"/>
    <col min="11" max="11" width="13.5703125" customWidth="1"/>
  </cols>
  <sheetData>
    <row r="1" spans="1:11" ht="15.75" x14ac:dyDescent="0.25">
      <c r="A1" s="88" t="s">
        <v>13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" customHeight="1" x14ac:dyDescent="0.25">
      <c r="A2" s="88" t="s">
        <v>16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ht="18" x14ac:dyDescent="0.25">
      <c r="A3" s="92" t="s">
        <v>17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1" ht="18" x14ac:dyDescent="0.25">
      <c r="A4" s="91" t="s">
        <v>49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1" ht="27.75" customHeight="1" thickBot="1" x14ac:dyDescent="0.3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</row>
    <row r="6" spans="1:11" ht="22.5" customHeight="1" thickBot="1" x14ac:dyDescent="0.3">
      <c r="A6" s="96" t="s">
        <v>19</v>
      </c>
      <c r="B6" s="97"/>
      <c r="C6" s="97"/>
      <c r="D6" s="97"/>
      <c r="E6" s="97"/>
      <c r="F6" s="97"/>
      <c r="G6" s="97"/>
      <c r="H6" s="97"/>
      <c r="I6" s="97"/>
      <c r="J6" s="97"/>
      <c r="K6" s="98"/>
    </row>
    <row r="7" spans="1:11" ht="15.75" customHeight="1" thickBot="1" x14ac:dyDescent="0.3">
      <c r="A7" s="68" t="s">
        <v>41</v>
      </c>
      <c r="B7" s="93" t="s">
        <v>15</v>
      </c>
      <c r="C7" s="94"/>
      <c r="D7" s="106" t="s">
        <v>0</v>
      </c>
      <c r="E7" s="106" t="s">
        <v>1</v>
      </c>
      <c r="F7" s="106" t="s">
        <v>25</v>
      </c>
      <c r="G7" s="89" t="s">
        <v>2</v>
      </c>
      <c r="H7" s="102" t="s">
        <v>7</v>
      </c>
      <c r="I7" s="103"/>
      <c r="J7" s="99" t="s">
        <v>11</v>
      </c>
      <c r="K7" s="99" t="s">
        <v>3</v>
      </c>
    </row>
    <row r="8" spans="1:11" x14ac:dyDescent="0.25">
      <c r="A8" s="71"/>
      <c r="B8" s="89" t="s">
        <v>4</v>
      </c>
      <c r="C8" s="89" t="s">
        <v>5</v>
      </c>
      <c r="D8" s="107"/>
      <c r="E8" s="107"/>
      <c r="F8" s="107"/>
      <c r="G8" s="109"/>
      <c r="H8" s="104" t="s">
        <v>6</v>
      </c>
      <c r="I8" s="104" t="s">
        <v>18</v>
      </c>
      <c r="J8" s="111"/>
      <c r="K8" s="100"/>
    </row>
    <row r="9" spans="1:11" ht="15.75" thickBot="1" x14ac:dyDescent="0.3">
      <c r="A9" s="72"/>
      <c r="B9" s="90"/>
      <c r="C9" s="90"/>
      <c r="D9" s="108"/>
      <c r="E9" s="108"/>
      <c r="F9" s="108"/>
      <c r="G9" s="110"/>
      <c r="H9" s="101"/>
      <c r="I9" s="105"/>
      <c r="J9" s="112"/>
      <c r="K9" s="101"/>
    </row>
    <row r="10" spans="1:11" ht="44.25" customHeight="1" thickBot="1" x14ac:dyDescent="0.3">
      <c r="A10" s="17">
        <v>1</v>
      </c>
      <c r="B10" s="18" t="s">
        <v>28</v>
      </c>
      <c r="C10" s="23" t="s">
        <v>46</v>
      </c>
      <c r="D10" s="17" t="s">
        <v>27</v>
      </c>
      <c r="E10" s="17" t="s">
        <v>8</v>
      </c>
      <c r="F10" s="19" t="s">
        <v>29</v>
      </c>
      <c r="G10" s="17" t="s">
        <v>45</v>
      </c>
      <c r="H10" s="17">
        <v>5</v>
      </c>
      <c r="I10" s="17">
        <v>25</v>
      </c>
      <c r="J10" s="20">
        <v>63000</v>
      </c>
      <c r="K10" s="20">
        <v>53287.5</v>
      </c>
    </row>
    <row r="11" spans="1:11" ht="15.75" customHeight="1" thickBot="1" x14ac:dyDescent="0.3">
      <c r="A11" s="15">
        <f>+A10</f>
        <v>1</v>
      </c>
      <c r="B11" s="86" t="s">
        <v>12</v>
      </c>
      <c r="C11" s="86"/>
      <c r="D11" s="86"/>
      <c r="E11" s="86"/>
      <c r="F11" s="86"/>
      <c r="G11" s="87"/>
      <c r="H11" s="16">
        <f>+SUM(H10:H10)</f>
        <v>5</v>
      </c>
      <c r="I11" s="16">
        <f>+SUM(I10:I10)</f>
        <v>25</v>
      </c>
      <c r="J11" s="21">
        <f>+J10</f>
        <v>63000</v>
      </c>
      <c r="K11" s="21">
        <f>+K10</f>
        <v>53287.5</v>
      </c>
    </row>
    <row r="12" spans="1:11" ht="15" customHeight="1" thickBot="1" x14ac:dyDescent="0.3">
      <c r="A12" s="73" t="s">
        <v>10</v>
      </c>
      <c r="B12" s="74"/>
      <c r="C12" s="74"/>
      <c r="D12" s="74"/>
      <c r="E12" s="74"/>
      <c r="F12" s="74"/>
      <c r="G12" s="75"/>
      <c r="H12" s="1"/>
      <c r="I12" s="1"/>
      <c r="J12" s="22" t="s">
        <v>15</v>
      </c>
      <c r="K12" s="21">
        <f>+K11*1.1</f>
        <v>58616.250000000007</v>
      </c>
    </row>
    <row r="13" spans="1:11" ht="15.75" thickBot="1" x14ac:dyDescent="0.3">
      <c r="A13" s="76" t="s">
        <v>20</v>
      </c>
      <c r="B13" s="113"/>
      <c r="C13" s="113"/>
      <c r="D13" s="113"/>
      <c r="E13" s="113"/>
      <c r="F13" s="113"/>
      <c r="G13" s="114"/>
      <c r="H13" s="2"/>
      <c r="I13" s="2"/>
      <c r="J13" s="115">
        <f>+K12+J11</f>
        <v>121616.25</v>
      </c>
      <c r="K13" s="75"/>
    </row>
    <row r="14" spans="1:11" x14ac:dyDescent="0.25">
      <c r="A14" s="3"/>
      <c r="B14" s="4"/>
      <c r="C14" s="4"/>
      <c r="D14" s="4"/>
      <c r="E14" s="4"/>
      <c r="F14" s="4"/>
      <c r="G14" s="4"/>
      <c r="H14" s="5"/>
      <c r="I14" s="5"/>
      <c r="J14" s="6"/>
      <c r="K14" s="7"/>
    </row>
    <row r="15" spans="1:11" ht="15.75" customHeight="1" thickBot="1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18" customHeight="1" thickBot="1" x14ac:dyDescent="0.3">
      <c r="A16" s="96" t="s">
        <v>42</v>
      </c>
      <c r="B16" s="97"/>
      <c r="C16" s="97"/>
      <c r="D16" s="97"/>
      <c r="E16" s="97"/>
      <c r="F16" s="97"/>
      <c r="G16" s="97"/>
      <c r="H16" s="97"/>
      <c r="I16" s="97"/>
      <c r="J16" s="97"/>
      <c r="K16" s="98"/>
    </row>
    <row r="17" spans="1:11" ht="18" customHeight="1" thickBot="1" x14ac:dyDescent="0.3">
      <c r="A17" s="68" t="s">
        <v>41</v>
      </c>
      <c r="B17" s="93" t="s">
        <v>15</v>
      </c>
      <c r="C17" s="94"/>
      <c r="D17" s="106" t="s">
        <v>0</v>
      </c>
      <c r="E17" s="106" t="s">
        <v>1</v>
      </c>
      <c r="F17" s="106" t="s">
        <v>25</v>
      </c>
      <c r="G17" s="89" t="s">
        <v>2</v>
      </c>
      <c r="H17" s="102" t="s">
        <v>7</v>
      </c>
      <c r="I17" s="103"/>
      <c r="J17" s="99" t="s">
        <v>11</v>
      </c>
      <c r="K17" s="99" t="s">
        <v>3</v>
      </c>
    </row>
    <row r="18" spans="1:11" ht="13.5" customHeight="1" x14ac:dyDescent="0.25">
      <c r="A18" s="71"/>
      <c r="B18" s="89" t="s">
        <v>4</v>
      </c>
      <c r="C18" s="89" t="s">
        <v>5</v>
      </c>
      <c r="D18" s="107"/>
      <c r="E18" s="107"/>
      <c r="F18" s="107"/>
      <c r="G18" s="109"/>
      <c r="H18" s="104" t="s">
        <v>6</v>
      </c>
      <c r="I18" s="104" t="s">
        <v>18</v>
      </c>
      <c r="J18" s="111"/>
      <c r="K18" s="100"/>
    </row>
    <row r="19" spans="1:11" ht="13.5" customHeight="1" thickBot="1" x14ac:dyDescent="0.3">
      <c r="A19" s="72"/>
      <c r="B19" s="90"/>
      <c r="C19" s="90"/>
      <c r="D19" s="108"/>
      <c r="E19" s="108"/>
      <c r="F19" s="108"/>
      <c r="G19" s="110"/>
      <c r="H19" s="101"/>
      <c r="I19" s="105"/>
      <c r="J19" s="112"/>
      <c r="K19" s="101"/>
    </row>
    <row r="20" spans="1:11" ht="77.25" customHeight="1" thickBot="1" x14ac:dyDescent="0.3">
      <c r="A20" s="17">
        <v>1</v>
      </c>
      <c r="B20" s="56" t="s">
        <v>56</v>
      </c>
      <c r="C20" s="49" t="s">
        <v>51</v>
      </c>
      <c r="D20" s="50" t="s">
        <v>50</v>
      </c>
      <c r="E20" s="17" t="s">
        <v>8</v>
      </c>
      <c r="F20" s="19" t="s">
        <v>43</v>
      </c>
      <c r="G20" s="53" t="s">
        <v>44</v>
      </c>
      <c r="H20" s="54">
        <v>20</v>
      </c>
      <c r="I20" s="55">
        <v>10</v>
      </c>
      <c r="J20" s="51">
        <v>240000</v>
      </c>
      <c r="K20" s="52">
        <v>90000</v>
      </c>
    </row>
    <row r="21" spans="1:11" ht="13.5" customHeight="1" thickBot="1" x14ac:dyDescent="0.3">
      <c r="A21" s="15">
        <f>+A20</f>
        <v>1</v>
      </c>
      <c r="B21" s="86" t="s">
        <v>12</v>
      </c>
      <c r="C21" s="86"/>
      <c r="D21" s="86"/>
      <c r="E21" s="86"/>
      <c r="F21" s="86"/>
      <c r="G21" s="87"/>
      <c r="H21" s="16">
        <f>+SUM(H20:H20)</f>
        <v>20</v>
      </c>
      <c r="I21" s="16">
        <f>+SUM(I20:I20)</f>
        <v>10</v>
      </c>
      <c r="J21" s="21">
        <f>+J20</f>
        <v>240000</v>
      </c>
      <c r="K21" s="21">
        <f>+K20</f>
        <v>90000</v>
      </c>
    </row>
    <row r="22" spans="1:11" ht="15" customHeight="1" thickBot="1" x14ac:dyDescent="0.3">
      <c r="A22" s="73" t="s">
        <v>10</v>
      </c>
      <c r="B22" s="74"/>
      <c r="C22" s="74"/>
      <c r="D22" s="74"/>
      <c r="E22" s="74"/>
      <c r="F22" s="74"/>
      <c r="G22" s="75"/>
      <c r="H22" s="1"/>
      <c r="I22" s="1"/>
      <c r="J22" s="22" t="s">
        <v>15</v>
      </c>
      <c r="K22" s="21">
        <f>+K21*1.1</f>
        <v>99000.000000000015</v>
      </c>
    </row>
    <row r="23" spans="1:11" ht="18" customHeight="1" thickBot="1" x14ac:dyDescent="0.3">
      <c r="A23" s="82" t="s">
        <v>21</v>
      </c>
      <c r="B23" s="83"/>
      <c r="C23" s="83"/>
      <c r="D23" s="83"/>
      <c r="E23" s="83"/>
      <c r="F23" s="83"/>
      <c r="G23" s="83"/>
      <c r="H23" s="2"/>
      <c r="I23" s="2"/>
      <c r="J23" s="115">
        <f>+K22+J21</f>
        <v>339000</v>
      </c>
      <c r="K23" s="75"/>
    </row>
    <row r="24" spans="1:11" ht="15.75" customHeight="1" thickBot="1" x14ac:dyDescent="0.3">
      <c r="A24" s="9"/>
      <c r="B24" s="9"/>
      <c r="C24" s="9"/>
      <c r="D24" s="9"/>
      <c r="E24" s="9"/>
      <c r="F24" s="9"/>
      <c r="G24" s="9"/>
      <c r="H24" s="9"/>
      <c r="I24" s="10"/>
      <c r="J24" s="11"/>
      <c r="K24" s="12"/>
    </row>
    <row r="25" spans="1:11" ht="23.25" customHeight="1" thickBot="1" x14ac:dyDescent="0.3">
      <c r="A25" s="96" t="s">
        <v>36</v>
      </c>
      <c r="B25" s="97"/>
      <c r="C25" s="97"/>
      <c r="D25" s="97"/>
      <c r="E25" s="97"/>
      <c r="F25" s="97"/>
      <c r="G25" s="97"/>
      <c r="H25" s="97"/>
      <c r="I25" s="97"/>
      <c r="J25" s="97"/>
      <c r="K25" s="98"/>
    </row>
    <row r="26" spans="1:11" ht="15.75" customHeight="1" thickBot="1" x14ac:dyDescent="0.3">
      <c r="A26" s="68" t="s">
        <v>41</v>
      </c>
      <c r="B26" s="57" t="s">
        <v>15</v>
      </c>
      <c r="C26" s="58"/>
      <c r="D26" s="68" t="s">
        <v>0</v>
      </c>
      <c r="E26" s="68" t="s">
        <v>1</v>
      </c>
      <c r="F26" s="68" t="s">
        <v>25</v>
      </c>
      <c r="G26" s="68" t="s">
        <v>2</v>
      </c>
      <c r="H26" s="66" t="s">
        <v>7</v>
      </c>
      <c r="I26" s="67"/>
      <c r="J26" s="116" t="s">
        <v>11</v>
      </c>
      <c r="K26" s="116" t="s">
        <v>3</v>
      </c>
    </row>
    <row r="27" spans="1:11" x14ac:dyDescent="0.25">
      <c r="A27" s="71"/>
      <c r="B27" s="68" t="s">
        <v>4</v>
      </c>
      <c r="C27" s="68" t="s">
        <v>5</v>
      </c>
      <c r="D27" s="69"/>
      <c r="E27" s="69"/>
      <c r="F27" s="69"/>
      <c r="G27" s="71"/>
      <c r="H27" s="116" t="s">
        <v>6</v>
      </c>
      <c r="I27" s="116" t="s">
        <v>18</v>
      </c>
      <c r="J27" s="126"/>
      <c r="K27" s="119"/>
    </row>
    <row r="28" spans="1:11" ht="9" customHeight="1" thickBot="1" x14ac:dyDescent="0.3">
      <c r="A28" s="72"/>
      <c r="B28" s="69"/>
      <c r="C28" s="71"/>
      <c r="D28" s="69"/>
      <c r="E28" s="70"/>
      <c r="F28" s="70"/>
      <c r="G28" s="71"/>
      <c r="H28" s="119"/>
      <c r="I28" s="117"/>
      <c r="J28" s="126"/>
      <c r="K28" s="119"/>
    </row>
    <row r="29" spans="1:11" ht="29.25" customHeight="1" thickBot="1" x14ac:dyDescent="0.3">
      <c r="A29" s="26">
        <v>1</v>
      </c>
      <c r="B29" s="25" t="s">
        <v>30</v>
      </c>
      <c r="C29" s="27" t="s">
        <v>31</v>
      </c>
      <c r="D29" s="17" t="s">
        <v>23</v>
      </c>
      <c r="E29" s="28" t="s">
        <v>8</v>
      </c>
      <c r="F29" s="29" t="s">
        <v>33</v>
      </c>
      <c r="G29" s="28" t="s">
        <v>32</v>
      </c>
      <c r="H29" s="60">
        <v>8</v>
      </c>
      <c r="I29" s="60">
        <v>35</v>
      </c>
      <c r="J29" s="61">
        <v>45000</v>
      </c>
      <c r="K29" s="61">
        <v>37000</v>
      </c>
    </row>
    <row r="30" spans="1:11" ht="71.25" customHeight="1" thickBot="1" x14ac:dyDescent="0.3">
      <c r="A30" s="30">
        <v>1</v>
      </c>
      <c r="B30" s="24" t="s">
        <v>34</v>
      </c>
      <c r="C30" s="27" t="s">
        <v>35</v>
      </c>
      <c r="D30" s="14" t="s">
        <v>23</v>
      </c>
      <c r="E30" s="28" t="s">
        <v>8</v>
      </c>
      <c r="F30" s="32">
        <v>29</v>
      </c>
      <c r="G30" s="31" t="s">
        <v>24</v>
      </c>
      <c r="H30" s="60">
        <v>5</v>
      </c>
      <c r="I30" s="60">
        <v>50</v>
      </c>
      <c r="J30" s="61">
        <v>45000</v>
      </c>
      <c r="K30" s="61">
        <v>60000</v>
      </c>
    </row>
    <row r="31" spans="1:11" ht="15.75" customHeight="1" thickBot="1" x14ac:dyDescent="0.3">
      <c r="A31" s="15">
        <f>SUM(A29:A30)</f>
        <v>2</v>
      </c>
      <c r="B31" s="86" t="s">
        <v>14</v>
      </c>
      <c r="C31" s="86"/>
      <c r="D31" s="86"/>
      <c r="E31" s="86"/>
      <c r="F31" s="86"/>
      <c r="G31" s="87"/>
      <c r="H31" s="16">
        <f>SUM(H29:H30)</f>
        <v>13</v>
      </c>
      <c r="I31" s="16">
        <f>SUM(I29:I30)</f>
        <v>85</v>
      </c>
      <c r="J31" s="22">
        <f>SUM(J29:J30)</f>
        <v>90000</v>
      </c>
      <c r="K31" s="22">
        <f>SUM(K29:K30)</f>
        <v>97000</v>
      </c>
    </row>
    <row r="32" spans="1:11" ht="15.75" thickBot="1" x14ac:dyDescent="0.3">
      <c r="A32" s="76" t="s">
        <v>10</v>
      </c>
      <c r="B32" s="74"/>
      <c r="C32" s="74"/>
      <c r="D32" s="74"/>
      <c r="E32" s="74"/>
      <c r="F32" s="74"/>
      <c r="G32" s="74"/>
      <c r="H32" s="33"/>
      <c r="I32" s="33"/>
      <c r="J32" s="22"/>
      <c r="K32" s="22">
        <f>+K31*1.1</f>
        <v>106700.00000000001</v>
      </c>
    </row>
    <row r="33" spans="1:11" ht="15.75" thickBot="1" x14ac:dyDescent="0.3">
      <c r="A33" s="77" t="s">
        <v>22</v>
      </c>
      <c r="B33" s="78"/>
      <c r="C33" s="78"/>
      <c r="D33" s="78"/>
      <c r="E33" s="78"/>
      <c r="F33" s="78"/>
      <c r="G33" s="78"/>
      <c r="H33" s="34"/>
      <c r="I33" s="35"/>
      <c r="J33" s="127">
        <f>+J31+K32</f>
        <v>196700</v>
      </c>
      <c r="K33" s="128"/>
    </row>
    <row r="34" spans="1:1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ht="15.75" thickBo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.75" thickBot="1" x14ac:dyDescent="0.3">
      <c r="A37" s="121" t="s">
        <v>26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3"/>
    </row>
    <row r="38" spans="1:11" ht="15.75" customHeight="1" thickBot="1" x14ac:dyDescent="0.3">
      <c r="A38" s="68" t="s">
        <v>41</v>
      </c>
      <c r="B38" s="84" t="s">
        <v>15</v>
      </c>
      <c r="C38" s="85"/>
      <c r="D38" s="68" t="s">
        <v>0</v>
      </c>
      <c r="E38" s="68" t="s">
        <v>1</v>
      </c>
      <c r="F38" s="68" t="s">
        <v>25</v>
      </c>
      <c r="G38" s="68" t="s">
        <v>2</v>
      </c>
      <c r="H38" s="66" t="s">
        <v>7</v>
      </c>
      <c r="I38" s="67"/>
      <c r="J38" s="116" t="s">
        <v>11</v>
      </c>
      <c r="K38" s="116" t="s">
        <v>3</v>
      </c>
    </row>
    <row r="39" spans="1:11" x14ac:dyDescent="0.25">
      <c r="A39" s="71"/>
      <c r="B39" s="68" t="s">
        <v>4</v>
      </c>
      <c r="C39" s="68" t="s">
        <v>5</v>
      </c>
      <c r="D39" s="69"/>
      <c r="E39" s="69"/>
      <c r="F39" s="69"/>
      <c r="G39" s="71"/>
      <c r="H39" s="116" t="s">
        <v>6</v>
      </c>
      <c r="I39" s="116" t="s">
        <v>18</v>
      </c>
      <c r="J39" s="117"/>
      <c r="K39" s="119"/>
    </row>
    <row r="40" spans="1:11" ht="15.75" thickBot="1" x14ac:dyDescent="0.3">
      <c r="A40" s="72"/>
      <c r="B40" s="72"/>
      <c r="C40" s="72"/>
      <c r="D40" s="70"/>
      <c r="E40" s="70"/>
      <c r="F40" s="70"/>
      <c r="G40" s="72"/>
      <c r="H40" s="120"/>
      <c r="I40" s="118"/>
      <c r="J40" s="118"/>
      <c r="K40" s="120"/>
    </row>
    <row r="41" spans="1:11" ht="93" customHeight="1" thickBot="1" x14ac:dyDescent="0.3">
      <c r="A41" s="36">
        <v>1</v>
      </c>
      <c r="B41" s="59" t="s">
        <v>38</v>
      </c>
      <c r="C41" s="37" t="s">
        <v>37</v>
      </c>
      <c r="D41" s="41" t="s">
        <v>39</v>
      </c>
      <c r="E41" s="38" t="s">
        <v>8</v>
      </c>
      <c r="F41" s="13" t="s">
        <v>40</v>
      </c>
      <c r="G41" s="13" t="s">
        <v>48</v>
      </c>
      <c r="H41" s="38">
        <v>0</v>
      </c>
      <c r="I41" s="38">
        <v>50</v>
      </c>
      <c r="J41" s="39">
        <v>148800</v>
      </c>
      <c r="K41" s="40">
        <v>114000</v>
      </c>
    </row>
    <row r="42" spans="1:11" ht="15.75" thickBot="1" x14ac:dyDescent="0.3">
      <c r="A42" s="42">
        <f>+A41</f>
        <v>1</v>
      </c>
      <c r="B42" s="82" t="s">
        <v>12</v>
      </c>
      <c r="C42" s="124"/>
      <c r="D42" s="124"/>
      <c r="E42" s="124"/>
      <c r="F42" s="124"/>
      <c r="G42" s="125"/>
      <c r="H42" s="43">
        <f>+SUM(H41:H41)</f>
        <v>0</v>
      </c>
      <c r="I42" s="43">
        <f>+SUM(I41:I41)</f>
        <v>50</v>
      </c>
      <c r="J42" s="22">
        <f>SUM(J41:J41)</f>
        <v>148800</v>
      </c>
      <c r="K42" s="22">
        <f>SUM(K41:K41)</f>
        <v>114000</v>
      </c>
    </row>
    <row r="43" spans="1:11" ht="15.75" thickBot="1" x14ac:dyDescent="0.3">
      <c r="A43" s="79" t="s">
        <v>10</v>
      </c>
      <c r="B43" s="80"/>
      <c r="C43" s="80"/>
      <c r="D43" s="80"/>
      <c r="E43" s="80"/>
      <c r="F43" s="80"/>
      <c r="G43" s="81"/>
      <c r="H43" s="45"/>
      <c r="I43" s="46"/>
      <c r="J43" s="44" t="s">
        <v>15</v>
      </c>
      <c r="K43" s="22">
        <f>+K42*1.1</f>
        <v>125400.00000000001</v>
      </c>
    </row>
    <row r="44" spans="1:11" ht="15.75" thickBot="1" x14ac:dyDescent="0.3">
      <c r="A44" s="82" t="s">
        <v>47</v>
      </c>
      <c r="B44" s="83"/>
      <c r="C44" s="83"/>
      <c r="D44" s="83"/>
      <c r="E44" s="83"/>
      <c r="F44" s="83"/>
      <c r="G44" s="83"/>
      <c r="H44" s="47"/>
      <c r="I44" s="48"/>
      <c r="J44" s="127">
        <f>+K43+J42</f>
        <v>274200</v>
      </c>
      <c r="K44" s="128"/>
    </row>
    <row r="46" spans="1:11" x14ac:dyDescent="0.25">
      <c r="B46" s="62" t="s">
        <v>52</v>
      </c>
      <c r="C46" s="64">
        <v>4</v>
      </c>
    </row>
    <row r="47" spans="1:11" x14ac:dyDescent="0.25">
      <c r="B47" s="62" t="s">
        <v>9</v>
      </c>
      <c r="C47" s="64">
        <v>1</v>
      </c>
    </row>
    <row r="49" spans="1:3" x14ac:dyDescent="0.25">
      <c r="A49" s="65" t="s">
        <v>53</v>
      </c>
      <c r="B49" s="65"/>
      <c r="C49" s="62">
        <f>+I42+I31+I21+I11</f>
        <v>170</v>
      </c>
    </row>
    <row r="50" spans="1:3" ht="15.75" thickBot="1" x14ac:dyDescent="0.3">
      <c r="A50" s="65" t="s">
        <v>54</v>
      </c>
      <c r="B50" s="65"/>
      <c r="C50" s="63">
        <f>+H42+H31+H21+H11</f>
        <v>38</v>
      </c>
    </row>
    <row r="51" spans="1:3" x14ac:dyDescent="0.25">
      <c r="A51" s="65" t="s">
        <v>55</v>
      </c>
      <c r="B51" s="65"/>
      <c r="C51" s="62">
        <f>+C50+C49</f>
        <v>208</v>
      </c>
    </row>
  </sheetData>
  <mergeCells count="79">
    <mergeCell ref="J26:J28"/>
    <mergeCell ref="J33:K33"/>
    <mergeCell ref="J44:K44"/>
    <mergeCell ref="J17:J19"/>
    <mergeCell ref="K17:K19"/>
    <mergeCell ref="B18:B19"/>
    <mergeCell ref="A50:B50"/>
    <mergeCell ref="E26:E28"/>
    <mergeCell ref="B27:B28"/>
    <mergeCell ref="C27:C28"/>
    <mergeCell ref="H26:I26"/>
    <mergeCell ref="B31:G31"/>
    <mergeCell ref="I27:I28"/>
    <mergeCell ref="F26:F28"/>
    <mergeCell ref="B42:G42"/>
    <mergeCell ref="A49:B49"/>
    <mergeCell ref="A26:A28"/>
    <mergeCell ref="G26:G28"/>
    <mergeCell ref="A25:K25"/>
    <mergeCell ref="H18:H19"/>
    <mergeCell ref="I18:I19"/>
    <mergeCell ref="B21:G21"/>
    <mergeCell ref="A22:G22"/>
    <mergeCell ref="G17:G19"/>
    <mergeCell ref="H17:I17"/>
    <mergeCell ref="J38:J40"/>
    <mergeCell ref="K38:K40"/>
    <mergeCell ref="H39:H40"/>
    <mergeCell ref="I39:I40"/>
    <mergeCell ref="A16:K16"/>
    <mergeCell ref="A17:A19"/>
    <mergeCell ref="B17:C17"/>
    <mergeCell ref="D17:D19"/>
    <mergeCell ref="E17:E19"/>
    <mergeCell ref="F17:F19"/>
    <mergeCell ref="A37:K37"/>
    <mergeCell ref="K26:K28"/>
    <mergeCell ref="D26:D28"/>
    <mergeCell ref="H27:H28"/>
    <mergeCell ref="A23:G23"/>
    <mergeCell ref="J23:K23"/>
    <mergeCell ref="E7:E9"/>
    <mergeCell ref="F7:F9"/>
    <mergeCell ref="G7:G9"/>
    <mergeCell ref="J7:J9"/>
    <mergeCell ref="A13:G13"/>
    <mergeCell ref="J13:K13"/>
    <mergeCell ref="B11:G11"/>
    <mergeCell ref="A1:K1"/>
    <mergeCell ref="A2:K2"/>
    <mergeCell ref="C8:C9"/>
    <mergeCell ref="B8:B9"/>
    <mergeCell ref="A7:A9"/>
    <mergeCell ref="A4:K4"/>
    <mergeCell ref="A3:K3"/>
    <mergeCell ref="B7:C7"/>
    <mergeCell ref="A5:K5"/>
    <mergeCell ref="A6:K6"/>
    <mergeCell ref="K7:K9"/>
    <mergeCell ref="H7:I7"/>
    <mergeCell ref="H8:H9"/>
    <mergeCell ref="I8:I9"/>
    <mergeCell ref="D7:D9"/>
    <mergeCell ref="A51:B51"/>
    <mergeCell ref="H38:I38"/>
    <mergeCell ref="F38:F40"/>
    <mergeCell ref="G38:G40"/>
    <mergeCell ref="A12:G12"/>
    <mergeCell ref="A32:G32"/>
    <mergeCell ref="A33:G33"/>
    <mergeCell ref="A43:G43"/>
    <mergeCell ref="A44:G44"/>
    <mergeCell ref="B39:B40"/>
    <mergeCell ref="C39:C40"/>
    <mergeCell ref="A38:A40"/>
    <mergeCell ref="B38:C38"/>
    <mergeCell ref="D38:D40"/>
    <mergeCell ref="E38:E40"/>
    <mergeCell ref="C18:C19"/>
  </mergeCells>
  <pageMargins left="0.51181102362204722" right="0.23622047244094491" top="0.43307086614173229" bottom="0.35433070866141736" header="0.31496062992125984" footer="0.31496062992125984"/>
  <pageSetup scale="80" orientation="landscape" r:id="rId1"/>
  <headerFooter>
    <oddFooter>&amp;C1.Carmen 2018/Programación Capacitación Trimestral/Programación 1er. Trimestre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PROGRAM. MARZO</vt:lpstr>
      <vt:lpstr>'PROGRAM. MARZO'!Área_de_impresión</vt:lpstr>
      <vt:lpstr>'PROGRAM. MARZO'!Títulos_a_imprimir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carmen mestre</cp:lastModifiedBy>
  <cp:lastPrinted>2018-04-09T13:47:18Z</cp:lastPrinted>
  <dcterms:created xsi:type="dcterms:W3CDTF">2015-11-30T18:04:44Z</dcterms:created>
  <dcterms:modified xsi:type="dcterms:W3CDTF">2018-04-09T13:47:59Z</dcterms:modified>
</cp:coreProperties>
</file>