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2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0.0.229\Planificación y Desarrollo\1.- CARMEN 2018\PARA JULIA-TRANSPARENCIA\ABRIL\"/>
    </mc:Choice>
  </mc:AlternateContent>
  <xr:revisionPtr revIDLastSave="0" documentId="13_ncr:1_{DECC9641-4E36-42F5-B47F-F97B21EEFF38}" xr6:coauthVersionLast="32" xr6:coauthVersionMax="32" xr10:uidLastSave="{00000000-0000-0000-0000-000000000000}"/>
  <bookViews>
    <workbookView xWindow="0" yWindow="0" windowWidth="20490" windowHeight="7545" xr2:uid="{00000000-000D-0000-FFFF-FFFF00000000}"/>
  </bookViews>
  <sheets>
    <sheet name="2do TRIMESTRE" sheetId="4" r:id="rId1"/>
  </sheets>
  <definedNames>
    <definedName name="_xlnm.Print_Area" localSheetId="0">'2do TRIMESTRE'!$A$1:$K$42</definedName>
    <definedName name="_xlnm.Print_Titles" localSheetId="0">'2do TRIMESTRE'!$1:$4</definedName>
  </definedNames>
  <calcPr calcId="179017"/>
</workbook>
</file>

<file path=xl/calcChain.xml><?xml version="1.0" encoding="utf-8"?>
<calcChain xmlns="http://schemas.openxmlformats.org/spreadsheetml/2006/main">
  <c r="F41" i="4" l="1"/>
  <c r="F39" i="4"/>
  <c r="F37" i="4"/>
  <c r="C42" i="4"/>
  <c r="C41" i="4"/>
  <c r="C40" i="4"/>
  <c r="I32" i="4" l="1"/>
  <c r="H32" i="4"/>
  <c r="K32" i="4"/>
  <c r="K33" i="4" s="1"/>
  <c r="J32" i="4"/>
  <c r="J34" i="4" l="1"/>
  <c r="E32" i="4"/>
  <c r="A32" i="4"/>
  <c r="H13" i="4" l="1"/>
  <c r="E13" i="4"/>
  <c r="A13" i="4" l="1"/>
  <c r="K13" i="4"/>
  <c r="J13" i="4"/>
  <c r="I13" i="4"/>
  <c r="E23" i="4" l="1"/>
  <c r="K23" i="4"/>
  <c r="J23" i="4" l="1"/>
  <c r="K24" i="4"/>
  <c r="I23" i="4"/>
  <c r="H23" i="4"/>
  <c r="A23" i="4"/>
  <c r="J25" i="4" l="1"/>
  <c r="K14" i="4" l="1"/>
  <c r="J15" i="4" l="1"/>
</calcChain>
</file>

<file path=xl/sharedStrings.xml><?xml version="1.0" encoding="utf-8"?>
<sst xmlns="http://schemas.openxmlformats.org/spreadsheetml/2006/main" count="93" uniqueCount="55">
  <si>
    <t>COORDINADOR  CONIAF</t>
  </si>
  <si>
    <t>LUGAR</t>
  </si>
  <si>
    <t xml:space="preserve">COSTO FACILITADORES                 (RD$) </t>
  </si>
  <si>
    <t>FACILITADORES</t>
  </si>
  <si>
    <t>NOMBRE DE LA ACTIVIDAD</t>
  </si>
  <si>
    <t>TECNICOS</t>
  </si>
  <si>
    <t>BENEFICIARIOS</t>
  </si>
  <si>
    <t>Legislación  ISR (10% sobre costo  facilitadores)</t>
  </si>
  <si>
    <t xml:space="preserve">COSTO LOGÍSTICO         (RD$) </t>
  </si>
  <si>
    <t>DIRECCIÓN EJECUTIVA</t>
  </si>
  <si>
    <t xml:space="preserve"> </t>
  </si>
  <si>
    <t>DIVISIÓN PLANIFICACIÓN  Y  DESARROLLO</t>
  </si>
  <si>
    <t>PRODUCTORES</t>
  </si>
  <si>
    <t>Cant. Actividades</t>
  </si>
  <si>
    <t>DEPARTAMENTO DE  PRODUCCIÓN ANIMAL</t>
  </si>
  <si>
    <t>DEPARTAMENTO DE  AGRICULTURA COMPETITIVA</t>
  </si>
  <si>
    <t>Socializaciones:</t>
  </si>
  <si>
    <t>CURSOS-TALLERES</t>
  </si>
  <si>
    <t>PROGRAMACIÓN  DE ACTIVIDADES  AGROPECUARIAS Y FORESTALES</t>
  </si>
  <si>
    <t>CURSO</t>
  </si>
  <si>
    <t>César Montero y Bienvenido Carvajal</t>
  </si>
  <si>
    <t>O.Rodriguez, A. Maria, M.Ventura, J.Gonzalez</t>
  </si>
  <si>
    <t xml:space="preserve">  H.Guerrero, M.Cuello</t>
  </si>
  <si>
    <t>FECHA</t>
  </si>
  <si>
    <t>HORAS CAPACITACIÓN</t>
  </si>
  <si>
    <t>Abril 9 al 13</t>
  </si>
  <si>
    <t>Abril 23 al 27</t>
  </si>
  <si>
    <t xml:space="preserve">TOTAL ACTIVIDADES  </t>
  </si>
  <si>
    <t xml:space="preserve">                                                  SUB-TOTAL</t>
  </si>
  <si>
    <t>Mata Larga, San Francisco de Macorís</t>
  </si>
  <si>
    <t xml:space="preserve">COSTO FACILITADO-RES (RD$) </t>
  </si>
  <si>
    <t>PRODUCTO-RES</t>
  </si>
  <si>
    <t>Santo Domingo, D.N.</t>
  </si>
  <si>
    <t>Carlos Buxadé</t>
  </si>
  <si>
    <t xml:space="preserve"> Abril 19</t>
  </si>
  <si>
    <r>
      <rPr>
        <b/>
        <sz val="11"/>
        <rFont val="Cambria"/>
        <family val="1"/>
        <scheme val="major"/>
      </rPr>
      <t>Charla</t>
    </r>
    <r>
      <rPr>
        <sz val="11"/>
        <rFont val="Cambria"/>
        <family val="1"/>
        <scheme val="major"/>
      </rPr>
      <t xml:space="preserve"> Ganadería de Precisión</t>
    </r>
  </si>
  <si>
    <t xml:space="preserve"> Abril 17</t>
  </si>
  <si>
    <r>
      <rPr>
        <b/>
        <sz val="11"/>
        <rFont val="Cambria"/>
        <family val="1"/>
        <scheme val="major"/>
      </rPr>
      <t xml:space="preserve">Seminario-Taller </t>
    </r>
    <r>
      <rPr>
        <sz val="11"/>
        <rFont val="Cambria"/>
        <family val="1"/>
        <scheme val="major"/>
      </rPr>
      <t>Producción de Ovinos y Caprinos en R.D.</t>
    </r>
  </si>
  <si>
    <r>
      <rPr>
        <b/>
        <sz val="11"/>
        <color theme="1"/>
        <rFont val="Cambria"/>
        <family val="1"/>
        <scheme val="major"/>
      </rPr>
      <t xml:space="preserve">Curso </t>
    </r>
    <r>
      <rPr>
        <sz val="11"/>
        <color theme="1"/>
        <rFont val="Cambria"/>
        <family val="1"/>
        <scheme val="major"/>
      </rPr>
      <t>Manejo Tecnológico del Cultivo del Cacao .</t>
    </r>
  </si>
  <si>
    <t>DEPARTAMENTO DE ACCESO A LAS CIENCIAS MODERNAS</t>
  </si>
  <si>
    <t>Cristina Gómez y Yency Castillo</t>
  </si>
  <si>
    <t>José Cepeda</t>
  </si>
  <si>
    <t>28 Abril al 12 de Mayo</t>
  </si>
  <si>
    <t>UTECO, Cotuí</t>
  </si>
  <si>
    <t>MES: ABRIL  2018</t>
  </si>
  <si>
    <t xml:space="preserve">Cursos: </t>
  </si>
  <si>
    <t>Productores a beneficiar:</t>
  </si>
  <si>
    <t>Técnicos a beneficiar:</t>
  </si>
  <si>
    <t>Total beneficiarios:</t>
  </si>
  <si>
    <r>
      <rPr>
        <b/>
        <sz val="11"/>
        <rFont val="Cambria"/>
        <family val="1"/>
        <scheme val="major"/>
      </rPr>
      <t>Curso</t>
    </r>
    <r>
      <rPr>
        <sz val="11"/>
        <rFont val="Cambria"/>
        <family val="1"/>
        <scheme val="major"/>
      </rPr>
      <t xml:space="preserve"> de Estadísticas para Estudiantes Universitarios (4 sábados)</t>
    </r>
  </si>
  <si>
    <t>Seminarios</t>
  </si>
  <si>
    <t>Charlas</t>
  </si>
  <si>
    <t>Costo Facilitadores</t>
  </si>
  <si>
    <t>Costo Logístico:</t>
  </si>
  <si>
    <t xml:space="preserve">Costo Estimado Trimestre: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</si>
</sst>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rgb="FF000000"/>
      <name val="Cambria"/>
      <family val="1"/>
      <scheme val="major"/>
    </font>
    <font>
      <b/>
      <sz val="12"/>
      <color theme="1"/>
      <name val="Cambria"/>
      <family val="1"/>
      <scheme val="major"/>
    </font>
    <font>
      <b/>
      <u/>
      <sz val="14"/>
      <color rgb="FF000000"/>
      <name val="Cambria"/>
      <family val="1"/>
      <scheme val="major"/>
    </font>
    <font>
      <sz val="11"/>
      <color rgb="FFFF0000"/>
      <name val="Calibri"/>
      <family val="2"/>
      <scheme val="minor"/>
    </font>
    <font>
      <b/>
      <sz val="11"/>
      <color rgb="FFFF0000"/>
      <name val="Cambria"/>
      <family val="1"/>
      <scheme val="major"/>
    </font>
    <font>
      <sz val="11"/>
      <name val="Cambria"/>
      <family val="1"/>
      <scheme val="major"/>
    </font>
    <font>
      <sz val="10"/>
      <name val="Cambria"/>
      <family val="1"/>
      <scheme val="major"/>
    </font>
    <font>
      <sz val="11"/>
      <color theme="1"/>
      <name val="Cambria"/>
      <family val="1"/>
      <scheme val="major"/>
    </font>
    <font>
      <sz val="11"/>
      <color rgb="FF000000"/>
      <name val="Cambria"/>
      <family val="1"/>
      <scheme val="major"/>
    </font>
    <font>
      <b/>
      <sz val="11"/>
      <name val="Cambria"/>
      <family val="1"/>
      <scheme val="major"/>
    </font>
    <font>
      <b/>
      <sz val="10"/>
      <name val="Cambria"/>
      <family val="1"/>
      <scheme val="major"/>
    </font>
    <font>
      <b/>
      <sz val="11"/>
      <name val="Calibri"/>
      <family val="2"/>
      <scheme val="minor"/>
    </font>
    <font>
      <b/>
      <u/>
      <sz val="11"/>
      <name val="Cambria"/>
      <family val="1"/>
      <scheme val="major"/>
    </font>
    <font>
      <b/>
      <sz val="9"/>
      <name val="Cambria"/>
      <family val="1"/>
      <scheme val="major"/>
    </font>
    <font>
      <sz val="9"/>
      <name val="Cambria"/>
      <family val="1"/>
      <scheme val="major"/>
    </font>
    <font>
      <sz val="11"/>
      <name val="Calibri"/>
      <family val="2"/>
      <scheme val="minor"/>
    </font>
    <font>
      <b/>
      <sz val="8"/>
      <name val="Arial"/>
      <family val="2"/>
    </font>
    <font>
      <b/>
      <sz val="8"/>
      <name val="Cambria"/>
      <family val="1"/>
      <scheme val="major"/>
    </font>
    <font>
      <sz val="8"/>
      <name val="Arial"/>
      <family val="2"/>
    </font>
    <font>
      <sz val="8"/>
      <name val="Cambria"/>
      <family val="1"/>
      <scheme val="major"/>
    </font>
    <font>
      <b/>
      <u/>
      <sz val="11"/>
      <color rgb="FFFF0000"/>
      <name val="Cambria"/>
      <family val="1"/>
      <scheme val="major"/>
    </font>
    <font>
      <sz val="11"/>
      <color rgb="FFFF0000"/>
      <name val="Cambria"/>
      <family val="1"/>
      <scheme val="major"/>
    </font>
    <font>
      <b/>
      <sz val="11"/>
      <color theme="1"/>
      <name val="Cambria"/>
      <family val="1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95">
    <xf numFmtId="0" fontId="0" fillId="0" borderId="0" xfId="0"/>
    <xf numFmtId="0" fontId="5" fillId="0" borderId="0" xfId="0" applyFont="1"/>
    <xf numFmtId="0" fontId="13" fillId="3" borderId="4" xfId="0" applyFont="1" applyFill="1" applyBorder="1" applyAlignment="1">
      <alignment horizontal="center"/>
    </xf>
    <xf numFmtId="0" fontId="11" fillId="0" borderId="10" xfId="0" applyFont="1" applyBorder="1" applyAlignment="1">
      <alignment vertical="center" wrapText="1"/>
    </xf>
    <xf numFmtId="0" fontId="11" fillId="0" borderId="3" xfId="0" applyFont="1" applyBorder="1" applyAlignment="1">
      <alignment vertical="center" wrapText="1"/>
    </xf>
    <xf numFmtId="0" fontId="11" fillId="0" borderId="4" xfId="0" applyFont="1" applyBorder="1" applyAlignment="1">
      <alignment horizontal="center" vertical="center" wrapText="1"/>
    </xf>
    <xf numFmtId="4" fontId="11" fillId="0" borderId="4" xfId="0" applyNumberFormat="1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7" fillId="0" borderId="4" xfId="0" applyFont="1" applyBorder="1"/>
    <xf numFmtId="0" fontId="11" fillId="0" borderId="2" xfId="0" applyFont="1" applyBorder="1"/>
    <xf numFmtId="0" fontId="11" fillId="3" borderId="4" xfId="0" applyFont="1" applyFill="1" applyBorder="1" applyAlignment="1">
      <alignment horizontal="center"/>
    </xf>
    <xf numFmtId="0" fontId="17" fillId="0" borderId="0" xfId="0" applyFont="1"/>
    <xf numFmtId="0" fontId="7" fillId="0" borderId="0" xfId="0" applyFont="1" applyBorder="1"/>
    <xf numFmtId="0" fontId="8" fillId="2" borderId="17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wrapText="1"/>
    </xf>
    <xf numFmtId="4" fontId="9" fillId="0" borderId="15" xfId="0" applyNumberFormat="1" applyFont="1" applyBorder="1" applyAlignment="1">
      <alignment horizontal="right" vertical="center"/>
    </xf>
    <xf numFmtId="4" fontId="9" fillId="0" borderId="16" xfId="0" applyNumberFormat="1" applyFont="1" applyBorder="1" applyAlignment="1">
      <alignment horizontal="right" vertical="center"/>
    </xf>
    <xf numFmtId="0" fontId="7" fillId="0" borderId="13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wrapText="1"/>
    </xf>
    <xf numFmtId="4" fontId="9" fillId="0" borderId="13" xfId="0" applyNumberFormat="1" applyFont="1" applyBorder="1" applyAlignment="1">
      <alignment horizontal="right" vertical="center"/>
    </xf>
    <xf numFmtId="4" fontId="9" fillId="0" borderId="18" xfId="0" applyNumberFormat="1" applyFont="1" applyBorder="1" applyAlignment="1">
      <alignment horizontal="right" vertical="center"/>
    </xf>
    <xf numFmtId="0" fontId="7" fillId="0" borderId="13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23" fillId="0" borderId="4" xfId="0" applyFont="1" applyBorder="1"/>
    <xf numFmtId="0" fontId="6" fillId="0" borderId="2" xfId="0" applyFont="1" applyBorder="1"/>
    <xf numFmtId="0" fontId="4" fillId="2" borderId="0" xfId="0" applyFont="1" applyFill="1" applyAlignment="1">
      <alignment horizontal="center" wrapText="1"/>
    </xf>
    <xf numFmtId="164" fontId="7" fillId="2" borderId="13" xfId="1" applyFont="1" applyFill="1" applyBorder="1" applyAlignment="1">
      <alignment horizontal="center" vertical="center" wrapText="1"/>
    </xf>
    <xf numFmtId="164" fontId="11" fillId="2" borderId="13" xfId="1" applyFont="1" applyFill="1" applyBorder="1" applyAlignment="1">
      <alignment horizontal="center" vertical="center" wrapText="1"/>
    </xf>
    <xf numFmtId="17" fontId="7" fillId="0" borderId="13" xfId="0" applyNumberFormat="1" applyFont="1" applyBorder="1" applyAlignment="1">
      <alignment horizontal="center" vertical="center"/>
    </xf>
    <xf numFmtId="2" fontId="7" fillId="2" borderId="22" xfId="1" applyNumberFormat="1" applyFont="1" applyFill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 wrapText="1"/>
    </xf>
    <xf numFmtId="0" fontId="7" fillId="0" borderId="0" xfId="0" applyFont="1" applyBorder="1" applyAlignment="1"/>
    <xf numFmtId="0" fontId="11" fillId="0" borderId="0" xfId="0" applyFont="1" applyBorder="1"/>
    <xf numFmtId="4" fontId="11" fillId="0" borderId="0" xfId="0" applyNumberFormat="1" applyFont="1" applyBorder="1" applyAlignment="1">
      <alignment horizontal="center" vertical="center"/>
    </xf>
    <xf numFmtId="164" fontId="11" fillId="2" borderId="19" xfId="1" applyFont="1" applyFill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2" fillId="3" borderId="5" xfId="0" applyFont="1" applyFill="1" applyBorder="1" applyAlignment="1">
      <alignment horizontal="center" vertical="center" wrapText="1"/>
    </xf>
    <xf numFmtId="0" fontId="12" fillId="3" borderId="6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7" fillId="0" borderId="10" xfId="0" applyFont="1" applyBorder="1" applyAlignment="1"/>
    <xf numFmtId="0" fontId="3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4" fillId="2" borderId="0" xfId="0" applyFont="1" applyFill="1" applyAlignment="1">
      <alignment horizontal="center" wrapText="1"/>
    </xf>
    <xf numFmtId="0" fontId="8" fillId="3" borderId="5" xfId="0" applyFont="1" applyFill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center" vertical="center" wrapText="1"/>
    </xf>
    <xf numFmtId="0" fontId="21" fillId="3" borderId="5" xfId="0" applyFont="1" applyFill="1" applyBorder="1" applyAlignment="1">
      <alignment horizontal="center" vertical="center" wrapText="1"/>
    </xf>
    <xf numFmtId="0" fontId="19" fillId="3" borderId="5" xfId="0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center" vertical="center" wrapText="1"/>
    </xf>
    <xf numFmtId="0" fontId="20" fillId="3" borderId="5" xfId="0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12" fillId="3" borderId="7" xfId="0" applyFont="1" applyFill="1" applyBorder="1" applyAlignment="1">
      <alignment horizontal="center" vertical="center" wrapText="1"/>
    </xf>
    <xf numFmtId="0" fontId="12" fillId="3" borderId="8" xfId="0" applyFont="1" applyFill="1" applyBorder="1" applyAlignment="1">
      <alignment horizontal="center" vertical="center" wrapText="1"/>
    </xf>
    <xf numFmtId="4" fontId="11" fillId="0" borderId="12" xfId="0" applyNumberFormat="1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 wrapText="1"/>
    </xf>
    <xf numFmtId="0" fontId="19" fillId="3" borderId="6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21" fillId="3" borderId="6" xfId="0" applyFont="1" applyFill="1" applyBorder="1" applyAlignment="1">
      <alignment horizontal="center" vertical="center" wrapText="1"/>
    </xf>
    <xf numFmtId="9" fontId="11" fillId="0" borderId="2" xfId="0" applyNumberFormat="1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20" fillId="3" borderId="6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6" fillId="3" borderId="6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9" fillId="0" borderId="0" xfId="0" applyFont="1"/>
    <xf numFmtId="0" fontId="9" fillId="0" borderId="0" xfId="0" applyFont="1" applyAlignment="1">
      <alignment horizontal="center"/>
    </xf>
    <xf numFmtId="0" fontId="11" fillId="0" borderId="9" xfId="0" applyFont="1" applyFill="1" applyBorder="1" applyAlignment="1">
      <alignment horizontal="left" wrapText="1"/>
    </xf>
    <xf numFmtId="0" fontId="17" fillId="0" borderId="0" xfId="0" applyFont="1" applyAlignment="1">
      <alignment horizontal="left"/>
    </xf>
    <xf numFmtId="3" fontId="17" fillId="0" borderId="0" xfId="0" applyNumberFormat="1" applyFont="1" applyAlignment="1">
      <alignment horizontal="left"/>
    </xf>
    <xf numFmtId="0" fontId="7" fillId="0" borderId="0" xfId="0" applyFont="1"/>
    <xf numFmtId="39" fontId="7" fillId="0" borderId="0" xfId="0" applyNumberFormat="1" applyFont="1" applyAlignment="1">
      <alignment horizontal="left" wrapText="1"/>
    </xf>
    <xf numFmtId="4" fontId="7" fillId="0" borderId="0" xfId="0" applyNumberFormat="1" applyFont="1" applyAlignment="1">
      <alignment horizontal="left" wrapText="1"/>
    </xf>
    <xf numFmtId="4" fontId="5" fillId="0" borderId="0" xfId="0" applyNumberFormat="1" applyFont="1"/>
    <xf numFmtId="39" fontId="24" fillId="0" borderId="0" xfId="0" applyNumberFormat="1" applyFont="1" applyAlignment="1">
      <alignment horizontal="left" wrapText="1"/>
    </xf>
    <xf numFmtId="0" fontId="24" fillId="0" borderId="0" xfId="0" applyFont="1" applyAlignment="1">
      <alignment horizontal="left" wrapText="1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0</xdr:row>
      <xdr:rowOff>38100</xdr:rowOff>
    </xdr:from>
    <xdr:to>
      <xdr:col>2</xdr:col>
      <xdr:colOff>9525</xdr:colOff>
      <xdr:row>5</xdr:row>
      <xdr:rowOff>171450</xdr:rowOff>
    </xdr:to>
    <xdr:pic>
      <xdr:nvPicPr>
        <xdr:cNvPr id="2" name="Picture 1" descr="Logo CONIAF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0" y="38100"/>
          <a:ext cx="14478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2"/>
  <sheetViews>
    <sheetView tabSelected="1" workbookViewId="0">
      <selection activeCell="J40" sqref="J40"/>
    </sheetView>
  </sheetViews>
  <sheetFormatPr baseColWidth="10" defaultRowHeight="15" x14ac:dyDescent="0.25"/>
  <cols>
    <col min="1" max="1" width="7" customWidth="1"/>
    <col min="2" max="2" width="21.7109375" customWidth="1"/>
    <col min="3" max="3" width="27.5703125" customWidth="1"/>
    <col min="4" max="4" width="17.28515625" customWidth="1"/>
    <col min="5" max="5" width="13.42578125" customWidth="1"/>
    <col min="6" max="6" width="10.85546875" customWidth="1"/>
    <col min="7" max="7" width="16.85546875" customWidth="1"/>
    <col min="8" max="8" width="9.140625" customWidth="1"/>
    <col min="9" max="9" width="12.42578125" customWidth="1"/>
    <col min="10" max="11" width="13.140625" customWidth="1"/>
  </cols>
  <sheetData>
    <row r="1" spans="1:12" ht="15.75" x14ac:dyDescent="0.25">
      <c r="A1" s="55" t="s">
        <v>9</v>
      </c>
      <c r="B1" s="55"/>
      <c r="C1" s="55"/>
      <c r="D1" s="55"/>
      <c r="E1" s="55"/>
      <c r="F1" s="55"/>
      <c r="G1" s="55"/>
      <c r="H1" s="55"/>
      <c r="I1" s="55"/>
      <c r="J1" s="55"/>
      <c r="K1" s="55"/>
    </row>
    <row r="2" spans="1:12" ht="15.75" x14ac:dyDescent="0.25">
      <c r="A2" s="55" t="s">
        <v>11</v>
      </c>
      <c r="B2" s="55"/>
      <c r="C2" s="55"/>
      <c r="D2" s="55"/>
      <c r="E2" s="55"/>
      <c r="F2" s="55"/>
      <c r="G2" s="55"/>
      <c r="H2" s="55"/>
      <c r="I2" s="55"/>
      <c r="J2" s="55"/>
      <c r="K2" s="55"/>
    </row>
    <row r="3" spans="1:12" ht="18" x14ac:dyDescent="0.25">
      <c r="A3" s="56" t="s">
        <v>18</v>
      </c>
      <c r="B3" s="56"/>
      <c r="C3" s="56"/>
      <c r="D3" s="56"/>
      <c r="E3" s="56"/>
      <c r="F3" s="56"/>
      <c r="G3" s="56"/>
      <c r="H3" s="56"/>
      <c r="I3" s="56"/>
      <c r="J3" s="56"/>
      <c r="K3" s="56"/>
    </row>
    <row r="4" spans="1:12" ht="18" x14ac:dyDescent="0.25">
      <c r="A4" s="57" t="s">
        <v>44</v>
      </c>
      <c r="B4" s="57"/>
      <c r="C4" s="57"/>
      <c r="D4" s="57"/>
      <c r="E4" s="57"/>
      <c r="F4" s="57"/>
      <c r="G4" s="57"/>
      <c r="H4" s="57"/>
      <c r="I4" s="57"/>
      <c r="J4" s="57"/>
      <c r="K4" s="57"/>
    </row>
    <row r="5" spans="1:12" ht="18" x14ac:dyDescent="0.25">
      <c r="A5" s="36"/>
      <c r="B5" s="36"/>
      <c r="C5" s="36"/>
      <c r="D5" s="36"/>
      <c r="E5" s="36"/>
      <c r="F5" s="36"/>
      <c r="G5" s="36"/>
      <c r="H5" s="36"/>
      <c r="I5" s="36"/>
      <c r="J5" s="36"/>
      <c r="K5" s="36"/>
    </row>
    <row r="6" spans="1:12" ht="1.5" customHeight="1" x14ac:dyDescent="0.25"/>
    <row r="7" spans="1:12" ht="22.5" customHeight="1" thickBot="1" x14ac:dyDescent="0.3">
      <c r="A7" s="86" t="s">
        <v>14</v>
      </c>
      <c r="B7" s="86"/>
      <c r="C7" s="86"/>
      <c r="D7" s="86"/>
      <c r="E7" s="86"/>
      <c r="F7" s="86"/>
      <c r="G7" s="86"/>
      <c r="H7" s="86"/>
      <c r="I7" s="86"/>
      <c r="J7" s="86"/>
      <c r="K7" s="86"/>
      <c r="L7" s="12"/>
    </row>
    <row r="8" spans="1:12" ht="15.75" thickBot="1" x14ac:dyDescent="0.3">
      <c r="A8" s="62" t="s">
        <v>13</v>
      </c>
      <c r="B8" s="64" t="s">
        <v>19</v>
      </c>
      <c r="C8" s="65"/>
      <c r="D8" s="50" t="s">
        <v>0</v>
      </c>
      <c r="E8" s="50" t="s">
        <v>24</v>
      </c>
      <c r="F8" s="50" t="s">
        <v>23</v>
      </c>
      <c r="G8" s="50" t="s">
        <v>1</v>
      </c>
      <c r="H8" s="66" t="s">
        <v>6</v>
      </c>
      <c r="I8" s="67"/>
      <c r="J8" s="59" t="s">
        <v>8</v>
      </c>
      <c r="K8" s="59" t="s">
        <v>2</v>
      </c>
      <c r="L8" s="12"/>
    </row>
    <row r="9" spans="1:12" x14ac:dyDescent="0.25">
      <c r="A9" s="63"/>
      <c r="B9" s="50" t="s">
        <v>3</v>
      </c>
      <c r="C9" s="50" t="s">
        <v>4</v>
      </c>
      <c r="D9" s="51"/>
      <c r="E9" s="51"/>
      <c r="F9" s="51"/>
      <c r="G9" s="58"/>
      <c r="H9" s="59" t="s">
        <v>5</v>
      </c>
      <c r="I9" s="59" t="s">
        <v>12</v>
      </c>
      <c r="J9" s="61"/>
      <c r="K9" s="60"/>
      <c r="L9" s="12"/>
    </row>
    <row r="10" spans="1:12" ht="15.75" thickBot="1" x14ac:dyDescent="0.3">
      <c r="A10" s="77"/>
      <c r="B10" s="72"/>
      <c r="C10" s="72"/>
      <c r="D10" s="52"/>
      <c r="E10" s="52"/>
      <c r="F10" s="52"/>
      <c r="G10" s="72"/>
      <c r="H10" s="73"/>
      <c r="I10" s="71"/>
      <c r="J10" s="71"/>
      <c r="K10" s="73"/>
      <c r="L10" s="12"/>
    </row>
    <row r="11" spans="1:12" ht="42.75" x14ac:dyDescent="0.25">
      <c r="A11" s="31">
        <v>1</v>
      </c>
      <c r="B11" s="31" t="s">
        <v>33</v>
      </c>
      <c r="C11" s="31" t="s">
        <v>35</v>
      </c>
      <c r="D11" s="31" t="s">
        <v>20</v>
      </c>
      <c r="E11" s="31">
        <v>2</v>
      </c>
      <c r="F11" s="31" t="s">
        <v>36</v>
      </c>
      <c r="G11" s="31" t="s">
        <v>32</v>
      </c>
      <c r="H11" s="31">
        <v>40</v>
      </c>
      <c r="I11" s="31">
        <v>0</v>
      </c>
      <c r="J11" s="31">
        <v>0</v>
      </c>
      <c r="K11" s="41">
        <v>0</v>
      </c>
      <c r="L11" s="12"/>
    </row>
    <row r="12" spans="1:12" ht="43.5" thickBot="1" x14ac:dyDescent="0.3">
      <c r="A12" s="30">
        <v>1</v>
      </c>
      <c r="B12" s="23" t="s">
        <v>33</v>
      </c>
      <c r="C12" s="23" t="s">
        <v>37</v>
      </c>
      <c r="D12" s="23" t="s">
        <v>20</v>
      </c>
      <c r="E12" s="23">
        <v>8</v>
      </c>
      <c r="F12" s="39" t="s">
        <v>34</v>
      </c>
      <c r="G12" s="23" t="s">
        <v>32</v>
      </c>
      <c r="H12" s="23">
        <v>34</v>
      </c>
      <c r="I12" s="29">
        <v>56</v>
      </c>
      <c r="J12" s="37">
        <v>116000</v>
      </c>
      <c r="K12" s="40">
        <v>0</v>
      </c>
      <c r="L12" s="12"/>
    </row>
    <row r="13" spans="1:12" ht="15.75" thickBot="1" x14ac:dyDescent="0.3">
      <c r="A13" s="11">
        <f>SUM(A11:A12)</f>
        <v>2</v>
      </c>
      <c r="B13" s="53" t="s">
        <v>28</v>
      </c>
      <c r="C13" s="70"/>
      <c r="D13" s="70"/>
      <c r="E13" s="5">
        <f>SUM(E11:E12)</f>
        <v>10</v>
      </c>
      <c r="F13" s="3"/>
      <c r="G13" s="4"/>
      <c r="H13" s="5">
        <f>SUM(H11:H12)</f>
        <v>74</v>
      </c>
      <c r="I13" s="5">
        <f>SUM(I11:I12)</f>
        <v>56</v>
      </c>
      <c r="J13" s="38">
        <f>SUM(J11:J12)</f>
        <v>116000</v>
      </c>
      <c r="K13" s="47">
        <f>SUM(K11:K12)</f>
        <v>0</v>
      </c>
      <c r="L13" s="12"/>
    </row>
    <row r="14" spans="1:12" ht="15.75" thickBot="1" x14ac:dyDescent="0.3">
      <c r="A14" s="74" t="s">
        <v>7</v>
      </c>
      <c r="B14" s="75"/>
      <c r="C14" s="75"/>
      <c r="D14" s="75"/>
      <c r="E14" s="75"/>
      <c r="F14" s="75"/>
      <c r="G14" s="76"/>
      <c r="H14" s="32"/>
      <c r="I14" s="33"/>
      <c r="J14" s="6" t="s">
        <v>10</v>
      </c>
      <c r="K14" s="6">
        <f>+K13*1.1</f>
        <v>0</v>
      </c>
      <c r="L14" s="12"/>
    </row>
    <row r="15" spans="1:12" ht="15.75" thickBot="1" x14ac:dyDescent="0.3">
      <c r="A15" s="53" t="s">
        <v>27</v>
      </c>
      <c r="B15" s="54"/>
      <c r="C15" s="54"/>
      <c r="D15" s="54"/>
      <c r="E15" s="54"/>
      <c r="F15" s="54"/>
      <c r="G15" s="54"/>
      <c r="H15" s="34"/>
      <c r="I15" s="35"/>
      <c r="J15" s="68">
        <f>+K14+J13</f>
        <v>116000</v>
      </c>
      <c r="K15" s="69"/>
      <c r="L15" s="12"/>
    </row>
    <row r="16" spans="1:12" x14ac:dyDescent="0.25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</row>
    <row r="17" spans="1:11" ht="21" customHeight="1" thickBot="1" x14ac:dyDescent="0.3">
      <c r="A17" s="86" t="s">
        <v>15</v>
      </c>
      <c r="B17" s="86"/>
      <c r="C17" s="86"/>
      <c r="D17" s="86"/>
      <c r="E17" s="86"/>
      <c r="F17" s="86"/>
      <c r="G17" s="86"/>
      <c r="H17" s="86"/>
      <c r="I17" s="86"/>
      <c r="J17" s="86"/>
      <c r="K17" s="86"/>
    </row>
    <row r="18" spans="1:11" ht="15.75" thickBot="1" x14ac:dyDescent="0.3">
      <c r="A18" s="81" t="s">
        <v>13</v>
      </c>
      <c r="B18" s="64" t="s">
        <v>10</v>
      </c>
      <c r="C18" s="65"/>
      <c r="D18" s="50" t="s">
        <v>0</v>
      </c>
      <c r="E18" s="50" t="s">
        <v>24</v>
      </c>
      <c r="F18" s="50" t="s">
        <v>23</v>
      </c>
      <c r="G18" s="50" t="s">
        <v>1</v>
      </c>
      <c r="H18" s="66" t="s">
        <v>6</v>
      </c>
      <c r="I18" s="67"/>
      <c r="J18" s="50" t="s">
        <v>8</v>
      </c>
      <c r="K18" s="50" t="s">
        <v>30</v>
      </c>
    </row>
    <row r="19" spans="1:11" x14ac:dyDescent="0.25">
      <c r="A19" s="82"/>
      <c r="B19" s="50" t="s">
        <v>3</v>
      </c>
      <c r="C19" s="50" t="s">
        <v>4</v>
      </c>
      <c r="D19" s="51"/>
      <c r="E19" s="51"/>
      <c r="F19" s="51"/>
      <c r="G19" s="58"/>
      <c r="H19" s="78" t="s">
        <v>5</v>
      </c>
      <c r="I19" s="78" t="s">
        <v>31</v>
      </c>
      <c r="J19" s="51"/>
      <c r="K19" s="58"/>
    </row>
    <row r="20" spans="1:11" ht="15.75" thickBot="1" x14ac:dyDescent="0.3">
      <c r="A20" s="83"/>
      <c r="B20" s="72"/>
      <c r="C20" s="72"/>
      <c r="D20" s="52"/>
      <c r="E20" s="52"/>
      <c r="F20" s="52"/>
      <c r="G20" s="72"/>
      <c r="H20" s="79"/>
      <c r="I20" s="80"/>
      <c r="J20" s="52"/>
      <c r="K20" s="72"/>
    </row>
    <row r="21" spans="1:11" ht="43.5" x14ac:dyDescent="0.25">
      <c r="A21" s="15">
        <v>1</v>
      </c>
      <c r="B21" s="16" t="s">
        <v>21</v>
      </c>
      <c r="C21" s="17" t="s">
        <v>38</v>
      </c>
      <c r="D21" s="18" t="s">
        <v>22</v>
      </c>
      <c r="E21" s="19">
        <v>40</v>
      </c>
      <c r="F21" s="18" t="s">
        <v>25</v>
      </c>
      <c r="G21" s="20" t="s">
        <v>29</v>
      </c>
      <c r="H21" s="18">
        <v>30</v>
      </c>
      <c r="I21" s="19">
        <v>0</v>
      </c>
      <c r="J21" s="21">
        <v>150000</v>
      </c>
      <c r="K21" s="22">
        <v>80000</v>
      </c>
    </row>
    <row r="22" spans="1:11" ht="44.25" thickBot="1" x14ac:dyDescent="0.3">
      <c r="A22" s="14">
        <v>1</v>
      </c>
      <c r="B22" s="23" t="s">
        <v>21</v>
      </c>
      <c r="C22" s="48" t="s">
        <v>38</v>
      </c>
      <c r="D22" s="24" t="s">
        <v>22</v>
      </c>
      <c r="E22" s="25">
        <v>40</v>
      </c>
      <c r="F22" s="24" t="s">
        <v>26</v>
      </c>
      <c r="G22" s="26" t="s">
        <v>29</v>
      </c>
      <c r="H22" s="24">
        <v>30</v>
      </c>
      <c r="I22" s="25">
        <v>0</v>
      </c>
      <c r="J22" s="27">
        <v>150000</v>
      </c>
      <c r="K22" s="28">
        <v>80000</v>
      </c>
    </row>
    <row r="23" spans="1:11" ht="15.75" thickBot="1" x14ac:dyDescent="0.3">
      <c r="A23" s="2">
        <f>SUM(A21:A22)</f>
        <v>2</v>
      </c>
      <c r="B23" s="53" t="s">
        <v>28</v>
      </c>
      <c r="C23" s="70"/>
      <c r="D23" s="70"/>
      <c r="E23" s="5">
        <f>SUM(E21:E22)</f>
        <v>80</v>
      </c>
      <c r="F23" s="3"/>
      <c r="G23" s="4"/>
      <c r="H23" s="5">
        <f>+SUM(H18:H22)</f>
        <v>60</v>
      </c>
      <c r="I23" s="5">
        <f>+SUM(I18:I22)</f>
        <v>0</v>
      </c>
      <c r="J23" s="6">
        <f>SUM(J21:J22)</f>
        <v>300000</v>
      </c>
      <c r="K23" s="6">
        <f>SUM(K21:K22)</f>
        <v>160000</v>
      </c>
    </row>
    <row r="24" spans="1:11" ht="15.75" thickBot="1" x14ac:dyDescent="0.3">
      <c r="A24" s="74" t="s">
        <v>7</v>
      </c>
      <c r="B24" s="75"/>
      <c r="C24" s="75"/>
      <c r="D24" s="75"/>
      <c r="E24" s="75"/>
      <c r="F24" s="75"/>
      <c r="G24" s="76"/>
      <c r="H24" s="7"/>
      <c r="I24" s="8"/>
      <c r="J24" s="6" t="s">
        <v>10</v>
      </c>
      <c r="K24" s="6">
        <f>+K23*1.1</f>
        <v>176000</v>
      </c>
    </row>
    <row r="25" spans="1:11" ht="15.75" thickBot="1" x14ac:dyDescent="0.3">
      <c r="A25" s="53" t="s">
        <v>27</v>
      </c>
      <c r="B25" s="54"/>
      <c r="C25" s="54"/>
      <c r="D25" s="54"/>
      <c r="E25" s="54"/>
      <c r="F25" s="54"/>
      <c r="G25" s="54"/>
      <c r="H25" s="9"/>
      <c r="I25" s="10"/>
      <c r="J25" s="68">
        <f>+K24+J23</f>
        <v>476000</v>
      </c>
      <c r="K25" s="69"/>
    </row>
    <row r="26" spans="1:11" x14ac:dyDescent="0.25">
      <c r="A26" s="43"/>
      <c r="B26" s="44"/>
      <c r="C26" s="44"/>
      <c r="D26" s="44"/>
      <c r="E26" s="44"/>
      <c r="F26" s="44"/>
      <c r="G26" s="44"/>
      <c r="H26" s="13"/>
      <c r="I26" s="45"/>
      <c r="J26" s="46"/>
      <c r="K26" s="42"/>
    </row>
    <row r="27" spans="1:11" ht="21.75" customHeight="1" thickBot="1" x14ac:dyDescent="0.3">
      <c r="A27" s="86" t="s">
        <v>39</v>
      </c>
      <c r="B27" s="86"/>
      <c r="C27" s="86"/>
      <c r="D27" s="86"/>
      <c r="E27" s="86"/>
      <c r="F27" s="86"/>
      <c r="G27" s="86"/>
      <c r="H27" s="86"/>
      <c r="I27" s="86"/>
      <c r="J27" s="86"/>
      <c r="K27" s="86"/>
    </row>
    <row r="28" spans="1:11" ht="15.75" thickBot="1" x14ac:dyDescent="0.3">
      <c r="A28" s="62" t="s">
        <v>13</v>
      </c>
      <c r="B28" s="64" t="s">
        <v>17</v>
      </c>
      <c r="C28" s="65"/>
      <c r="D28" s="50" t="s">
        <v>0</v>
      </c>
      <c r="E28" s="50" t="s">
        <v>24</v>
      </c>
      <c r="F28" s="50" t="s">
        <v>23</v>
      </c>
      <c r="G28" s="50" t="s">
        <v>1</v>
      </c>
      <c r="H28" s="66" t="s">
        <v>6</v>
      </c>
      <c r="I28" s="67"/>
      <c r="J28" s="50" t="s">
        <v>8</v>
      </c>
      <c r="K28" s="50" t="s">
        <v>30</v>
      </c>
    </row>
    <row r="29" spans="1:11" x14ac:dyDescent="0.25">
      <c r="A29" s="63"/>
      <c r="B29" s="50" t="s">
        <v>3</v>
      </c>
      <c r="C29" s="50" t="s">
        <v>4</v>
      </c>
      <c r="D29" s="51"/>
      <c r="E29" s="51"/>
      <c r="F29" s="51"/>
      <c r="G29" s="58"/>
      <c r="H29" s="59" t="s">
        <v>5</v>
      </c>
      <c r="I29" s="59" t="s">
        <v>12</v>
      </c>
      <c r="J29" s="51"/>
      <c r="K29" s="58"/>
    </row>
    <row r="30" spans="1:11" ht="10.5" customHeight="1" thickBot="1" x14ac:dyDescent="0.3">
      <c r="A30" s="63"/>
      <c r="B30" s="58"/>
      <c r="C30" s="58"/>
      <c r="D30" s="51"/>
      <c r="E30" s="52"/>
      <c r="F30" s="52"/>
      <c r="G30" s="58"/>
      <c r="H30" s="60"/>
      <c r="I30" s="61"/>
      <c r="J30" s="51"/>
      <c r="K30" s="58"/>
    </row>
    <row r="31" spans="1:11" ht="43.5" customHeight="1" thickBot="1" x14ac:dyDescent="0.3">
      <c r="A31" s="49">
        <v>1</v>
      </c>
      <c r="B31" s="49" t="s">
        <v>40</v>
      </c>
      <c r="C31" s="49" t="s">
        <v>49</v>
      </c>
      <c r="D31" s="49" t="s">
        <v>41</v>
      </c>
      <c r="E31" s="49">
        <v>28</v>
      </c>
      <c r="F31" s="49" t="s">
        <v>42</v>
      </c>
      <c r="G31" s="49" t="s">
        <v>43</v>
      </c>
      <c r="H31" s="49">
        <v>30</v>
      </c>
      <c r="I31" s="49">
        <v>0</v>
      </c>
      <c r="J31" s="6">
        <v>63001</v>
      </c>
      <c r="K31" s="6">
        <v>80400</v>
      </c>
    </row>
    <row r="32" spans="1:11" ht="15.75" thickBot="1" x14ac:dyDescent="0.3">
      <c r="A32" s="2">
        <f>SUM(A25:A31)</f>
        <v>1</v>
      </c>
      <c r="B32" s="53" t="s">
        <v>28</v>
      </c>
      <c r="C32" s="70"/>
      <c r="D32" s="70"/>
      <c r="E32" s="5">
        <f>SUM(E25:E31)</f>
        <v>28</v>
      </c>
      <c r="F32" s="3"/>
      <c r="G32" s="4"/>
      <c r="H32" s="5">
        <f>+H31</f>
        <v>30</v>
      </c>
      <c r="I32" s="5">
        <f>+I31</f>
        <v>0</v>
      </c>
      <c r="J32" s="6">
        <f>+J31</f>
        <v>63001</v>
      </c>
      <c r="K32" s="6">
        <f>+K31</f>
        <v>80400</v>
      </c>
    </row>
    <row r="33" spans="1:11" ht="15.75" thickBot="1" x14ac:dyDescent="0.3">
      <c r="A33" s="74" t="s">
        <v>7</v>
      </c>
      <c r="B33" s="75"/>
      <c r="C33" s="75"/>
      <c r="D33" s="75"/>
      <c r="E33" s="75"/>
      <c r="F33" s="75"/>
      <c r="G33" s="76"/>
      <c r="H33" s="32"/>
      <c r="I33" s="33"/>
      <c r="J33" s="6"/>
      <c r="K33" s="6">
        <f>+K32*1.1</f>
        <v>88440</v>
      </c>
    </row>
    <row r="34" spans="1:11" ht="15.75" thickBot="1" x14ac:dyDescent="0.3">
      <c r="A34" s="53" t="s">
        <v>27</v>
      </c>
      <c r="B34" s="54"/>
      <c r="C34" s="54"/>
      <c r="D34" s="54"/>
      <c r="E34" s="54"/>
      <c r="F34" s="54"/>
      <c r="G34" s="54"/>
      <c r="H34" s="34"/>
      <c r="I34" s="35"/>
      <c r="J34" s="68">
        <f>+J32+K33</f>
        <v>151441</v>
      </c>
      <c r="K34" s="69"/>
    </row>
    <row r="35" spans="1:1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 x14ac:dyDescent="0.25">
      <c r="B36" s="84" t="s">
        <v>45</v>
      </c>
      <c r="C36" s="87">
        <v>3</v>
      </c>
      <c r="D36" s="1"/>
      <c r="E36" s="1"/>
      <c r="F36" s="1"/>
      <c r="G36" s="1"/>
      <c r="H36" s="1"/>
      <c r="I36" s="1"/>
      <c r="J36" s="1"/>
      <c r="K36" s="1"/>
    </row>
    <row r="37" spans="1:11" x14ac:dyDescent="0.25">
      <c r="B37" s="84" t="s">
        <v>16</v>
      </c>
      <c r="C37" s="87">
        <v>0</v>
      </c>
      <c r="D37" s="89" t="s">
        <v>53</v>
      </c>
      <c r="F37" s="90">
        <f>+J32+J23+J13</f>
        <v>479001</v>
      </c>
      <c r="G37" s="90"/>
      <c r="H37" s="1"/>
      <c r="I37" s="1"/>
      <c r="J37" s="1"/>
      <c r="K37" s="1"/>
    </row>
    <row r="38" spans="1:11" x14ac:dyDescent="0.25">
      <c r="B38" s="84" t="s">
        <v>50</v>
      </c>
      <c r="C38" s="87">
        <v>1</v>
      </c>
      <c r="D38" s="89"/>
      <c r="F38" s="89"/>
      <c r="G38" s="1"/>
      <c r="H38" s="1"/>
      <c r="I38" s="1"/>
      <c r="J38" s="1"/>
      <c r="K38" s="1"/>
    </row>
    <row r="39" spans="1:11" x14ac:dyDescent="0.25">
      <c r="B39" s="84" t="s">
        <v>51</v>
      </c>
      <c r="C39" s="87">
        <v>1</v>
      </c>
      <c r="D39" s="89" t="s">
        <v>52</v>
      </c>
      <c r="F39" s="91">
        <f>+K33+K24+K14</f>
        <v>264440</v>
      </c>
      <c r="G39" s="91"/>
      <c r="H39" s="1"/>
      <c r="I39" s="1"/>
      <c r="J39" s="92" t="s">
        <v>10</v>
      </c>
      <c r="K39" s="1"/>
    </row>
    <row r="40" spans="1:11" x14ac:dyDescent="0.25">
      <c r="A40" s="85" t="s">
        <v>46</v>
      </c>
      <c r="B40" s="85"/>
      <c r="C40" s="87">
        <f>+I32+I23+I13</f>
        <v>56</v>
      </c>
      <c r="D40" s="1"/>
      <c r="E40" s="1"/>
      <c r="F40" s="1"/>
      <c r="G40" s="1"/>
      <c r="H40" s="1"/>
      <c r="I40" s="1"/>
      <c r="J40" s="1"/>
      <c r="K40" s="1"/>
    </row>
    <row r="41" spans="1:11" x14ac:dyDescent="0.25">
      <c r="A41" s="85" t="s">
        <v>47</v>
      </c>
      <c r="B41" s="85"/>
      <c r="C41" s="88">
        <f>+H32+H23+H13</f>
        <v>164</v>
      </c>
      <c r="D41" s="84" t="s">
        <v>54</v>
      </c>
      <c r="F41" s="93">
        <f>+F39+F37</f>
        <v>743441</v>
      </c>
      <c r="G41" s="94"/>
    </row>
    <row r="42" spans="1:11" x14ac:dyDescent="0.25">
      <c r="A42" s="85" t="s">
        <v>48</v>
      </c>
      <c r="B42" s="85"/>
      <c r="C42" s="88">
        <f>+C41+C40</f>
        <v>220</v>
      </c>
    </row>
  </sheetData>
  <mergeCells count="64">
    <mergeCell ref="A33:G33"/>
    <mergeCell ref="A34:G34"/>
    <mergeCell ref="J34:K34"/>
    <mergeCell ref="B29:B30"/>
    <mergeCell ref="C29:C30"/>
    <mergeCell ref="H29:H30"/>
    <mergeCell ref="I29:I30"/>
    <mergeCell ref="B32:D32"/>
    <mergeCell ref="F37:G37"/>
    <mergeCell ref="A40:B40"/>
    <mergeCell ref="A41:B41"/>
    <mergeCell ref="A42:B42"/>
    <mergeCell ref="F39:G39"/>
    <mergeCell ref="F41:G41"/>
    <mergeCell ref="K18:K20"/>
    <mergeCell ref="B19:B20"/>
    <mergeCell ref="C19:C20"/>
    <mergeCell ref="H19:H20"/>
    <mergeCell ref="I19:I20"/>
    <mergeCell ref="A27:K27"/>
    <mergeCell ref="A28:A30"/>
    <mergeCell ref="B28:C28"/>
    <mergeCell ref="D28:D30"/>
    <mergeCell ref="E28:E30"/>
    <mergeCell ref="F28:F30"/>
    <mergeCell ref="G28:G30"/>
    <mergeCell ref="H28:I28"/>
    <mergeCell ref="J28:J30"/>
    <mergeCell ref="K28:K30"/>
    <mergeCell ref="G18:G20"/>
    <mergeCell ref="H18:I18"/>
    <mergeCell ref="J18:J20"/>
    <mergeCell ref="A25:G25"/>
    <mergeCell ref="A18:A20"/>
    <mergeCell ref="A24:G24"/>
    <mergeCell ref="J25:K25"/>
    <mergeCell ref="B18:C18"/>
    <mergeCell ref="B23:D23"/>
    <mergeCell ref="A8:A10"/>
    <mergeCell ref="D18:D20"/>
    <mergeCell ref="E18:E20"/>
    <mergeCell ref="F18:F20"/>
    <mergeCell ref="A17:K17"/>
    <mergeCell ref="H9:H10"/>
    <mergeCell ref="B8:C8"/>
    <mergeCell ref="B13:D13"/>
    <mergeCell ref="A7:K7"/>
    <mergeCell ref="D8:D10"/>
    <mergeCell ref="E8:E10"/>
    <mergeCell ref="F8:F10"/>
    <mergeCell ref="G8:G10"/>
    <mergeCell ref="H8:I8"/>
    <mergeCell ref="J8:J10"/>
    <mergeCell ref="K8:K10"/>
    <mergeCell ref="I9:I10"/>
    <mergeCell ref="A14:G14"/>
    <mergeCell ref="B9:B10"/>
    <mergeCell ref="C9:C10"/>
    <mergeCell ref="A15:G15"/>
    <mergeCell ref="A1:K1"/>
    <mergeCell ref="A2:K2"/>
    <mergeCell ref="A3:K3"/>
    <mergeCell ref="A4:K4"/>
    <mergeCell ref="J15:K15"/>
  </mergeCells>
  <pageMargins left="0.70866141732283472" right="0.70866141732283472" top="0.74803149606299213" bottom="0.74803149606299213" header="0.31496062992125984" footer="0.31496062992125984"/>
  <pageSetup scale="75" orientation="landscape" r:id="rId1"/>
  <rowBreaks count="1" manualBreakCount="1">
    <brk id="34" max="1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2do TRIMESTRE</vt:lpstr>
      <vt:lpstr>'2do TRIMESTRE'!Área_de_impresión</vt:lpstr>
      <vt:lpstr>'2do TRIMESTRE'!Títulos_a_imprimir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Flavio</dc:creator>
  <cp:lastModifiedBy>Carmen Mestre</cp:lastModifiedBy>
  <cp:lastPrinted>2018-05-03T15:36:10Z</cp:lastPrinted>
  <dcterms:created xsi:type="dcterms:W3CDTF">2015-11-30T18:04:44Z</dcterms:created>
  <dcterms:modified xsi:type="dcterms:W3CDTF">2018-05-03T15:37:08Z</dcterms:modified>
</cp:coreProperties>
</file>