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2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0.0.229\Planificación y Desarrollo\1.- CARMEN 2018\PARA JULIA-TRANSPARENCIA\AGOSTO\"/>
    </mc:Choice>
  </mc:AlternateContent>
  <xr:revisionPtr revIDLastSave="0" documentId="8_{51A82DE7-A473-445F-9E79-8BEC2AF18960}" xr6:coauthVersionLast="34" xr6:coauthVersionMax="34" xr10:uidLastSave="{00000000-0000-0000-0000-000000000000}"/>
  <bookViews>
    <workbookView xWindow="0" yWindow="0" windowWidth="15345" windowHeight="4470" xr2:uid="{00000000-000D-0000-FFFF-FFFF00000000}"/>
  </bookViews>
  <sheets>
    <sheet name="PROGRAMACION AGOSTO" sheetId="4" r:id="rId1"/>
  </sheets>
  <definedNames>
    <definedName name="_xlnm.Print_Area" localSheetId="0">'PROGRAMACION AGOSTO'!$A$1:$K$57</definedName>
    <definedName name="_xlnm.Print_Titles" localSheetId="0">'PROGRAMACION AGOSTO'!$1:$5</definedName>
  </definedNames>
  <calcPr calcId="179017"/>
</workbook>
</file>

<file path=xl/calcChain.xml><?xml version="1.0" encoding="utf-8"?>
<calcChain xmlns="http://schemas.openxmlformats.org/spreadsheetml/2006/main">
  <c r="G55" i="4" l="1"/>
  <c r="G53" i="4"/>
  <c r="G52" i="4"/>
  <c r="C56" i="4"/>
  <c r="C55" i="4"/>
  <c r="C53" i="4"/>
  <c r="C54" i="4"/>
  <c r="K22" i="4" l="1"/>
  <c r="J22" i="4"/>
  <c r="I22" i="4"/>
  <c r="H22" i="4"/>
  <c r="E22" i="4"/>
  <c r="A22" i="4"/>
  <c r="N54" i="4" l="1"/>
  <c r="K33" i="4" l="1"/>
  <c r="J33" i="4"/>
  <c r="E33" i="4"/>
  <c r="J12" i="4" l="1"/>
  <c r="K12" i="4" l="1"/>
  <c r="I12" i="4"/>
  <c r="H12" i="4"/>
  <c r="E12" i="4"/>
  <c r="A12" i="4"/>
  <c r="K13" i="4" l="1"/>
  <c r="J14" i="4" s="1"/>
  <c r="A33" i="4" l="1"/>
  <c r="H33" i="4"/>
  <c r="I33" i="4"/>
  <c r="K34" i="4"/>
  <c r="J35" i="4" l="1"/>
  <c r="E45" i="4"/>
  <c r="K45" i="4"/>
  <c r="J45" i="4" l="1"/>
  <c r="K46" i="4"/>
  <c r="I45" i="4"/>
  <c r="H45" i="4"/>
  <c r="A45" i="4"/>
  <c r="C51" i="4" s="1"/>
  <c r="J47" i="4" l="1"/>
  <c r="K23" i="4" l="1"/>
  <c r="J24" i="4" l="1"/>
</calcChain>
</file>

<file path=xl/sharedStrings.xml><?xml version="1.0" encoding="utf-8"?>
<sst xmlns="http://schemas.openxmlformats.org/spreadsheetml/2006/main" count="118" uniqueCount="54">
  <si>
    <t>COORDINADOR  CONIAF</t>
  </si>
  <si>
    <t>LUGAR</t>
  </si>
  <si>
    <t>FACILITADORES</t>
  </si>
  <si>
    <t>NOMBRE DE LA ACTIVIDAD</t>
  </si>
  <si>
    <t>TECNICOS</t>
  </si>
  <si>
    <t>BENEFICIARIOS</t>
  </si>
  <si>
    <t>Legislación  ISR (10% sobre costo  facilitadores)</t>
  </si>
  <si>
    <t xml:space="preserve">COSTO LOGÍSTICO         (RD$) </t>
  </si>
  <si>
    <t>DIRECCIÓN EJECUTIVA</t>
  </si>
  <si>
    <t xml:space="preserve"> </t>
  </si>
  <si>
    <t>DIVISIÓN PLANIFICACIÓN  Y  DESARROLLO</t>
  </si>
  <si>
    <t>PRODUCTORES</t>
  </si>
  <si>
    <t>Cant. Actividades</t>
  </si>
  <si>
    <t>Víctor Payano y Eymi De Jesús</t>
  </si>
  <si>
    <t>DEPARTAMENTO DE CAPACITACIÓN Y DIFUSIÓN DE TECNOLOGÍAS</t>
  </si>
  <si>
    <t>DEPARTAMENTO DE  AGRICULTURA COMPETITIVA</t>
  </si>
  <si>
    <t>José A. Nova</t>
  </si>
  <si>
    <t>PROGRAMACIÓN  DE ACTIVIDADES  AGROPECUARIAS Y FORESTALES</t>
  </si>
  <si>
    <t xml:space="preserve">  H.Guerrero, M.Cuello</t>
  </si>
  <si>
    <t>FECHA</t>
  </si>
  <si>
    <t>HORAS CAPACITACIÓN</t>
  </si>
  <si>
    <t xml:space="preserve">TOTAL ACTIVIDADES  </t>
  </si>
  <si>
    <t xml:space="preserve">                                                  SUB-TOTAL</t>
  </si>
  <si>
    <t xml:space="preserve">COSTO FACILITADO-RES (RD$) </t>
  </si>
  <si>
    <t>Neyba</t>
  </si>
  <si>
    <t>DEPARTAMENTO DE  PROTECCIÓN AL MEDIO AMBIENTE Y RECURSOS NATURALES</t>
  </si>
  <si>
    <t>Juan Arthur</t>
  </si>
  <si>
    <t>C. Sanquintín</t>
  </si>
  <si>
    <t>Costo Facilitadores</t>
  </si>
  <si>
    <t>Agosto</t>
  </si>
  <si>
    <r>
      <rPr>
        <b/>
        <sz val="11"/>
        <rFont val="Cambria"/>
        <family val="1"/>
        <scheme val="major"/>
      </rPr>
      <t>Curso</t>
    </r>
    <r>
      <rPr>
        <sz val="11"/>
        <rFont val="Cambria"/>
        <family val="1"/>
        <scheme val="major"/>
      </rPr>
      <t xml:space="preserve"> Manejo Tecnológico del Cultivo del Cacao</t>
    </r>
  </si>
  <si>
    <t>Agosto 7 al 9</t>
  </si>
  <si>
    <t>Estación Experimental Mata Larga, S.F.M.</t>
  </si>
  <si>
    <t>Y. Castillo, A. Núñez, M. Ventura, O. Rodríguez</t>
  </si>
  <si>
    <t>Agosto 20 al 24</t>
  </si>
  <si>
    <t>ACTIVIDADES</t>
  </si>
  <si>
    <t>Andrés Peralta</t>
  </si>
  <si>
    <t>San Juan de la Maguana</t>
  </si>
  <si>
    <t>Agosto 20 al 22</t>
  </si>
  <si>
    <t>Agosto 29 al 31</t>
  </si>
  <si>
    <r>
      <rPr>
        <b/>
        <sz val="11"/>
        <color rgb="FF000000"/>
        <rFont val="Cambria"/>
        <family val="1"/>
        <scheme val="major"/>
      </rPr>
      <t>Curso</t>
    </r>
    <r>
      <rPr>
        <sz val="11"/>
        <color rgb="FF000000"/>
        <rFont val="Cambria"/>
        <family val="1"/>
        <scheme val="major"/>
      </rPr>
      <t>Agricultura Orgánica</t>
    </r>
  </si>
  <si>
    <r>
      <rPr>
        <b/>
        <sz val="11"/>
        <color rgb="FF000000"/>
        <rFont val="Cambria"/>
        <family val="1"/>
        <scheme val="major"/>
      </rPr>
      <t>Curso</t>
    </r>
    <r>
      <rPr>
        <sz val="11"/>
        <color rgb="FF000000"/>
        <rFont val="Cambria"/>
        <family val="1"/>
        <scheme val="major"/>
      </rPr>
      <t xml:space="preserve"> Inspección y Certificación Orgánica</t>
    </r>
  </si>
  <si>
    <r>
      <rPr>
        <b/>
        <sz val="11"/>
        <rFont val="Cambria"/>
        <family val="1"/>
        <scheme val="major"/>
      </rPr>
      <t xml:space="preserve">Curso-Taller </t>
    </r>
    <r>
      <rPr>
        <sz val="11"/>
        <rFont val="Cambria"/>
        <family val="1"/>
        <scheme val="major"/>
      </rPr>
      <t>sobre</t>
    </r>
    <r>
      <rPr>
        <b/>
        <sz val="11"/>
        <rFont val="Cambria"/>
        <family val="1"/>
        <scheme val="major"/>
      </rPr>
      <t xml:space="preserve"> </t>
    </r>
    <r>
      <rPr>
        <sz val="11"/>
        <rFont val="Cambria"/>
        <family val="1"/>
        <scheme val="major"/>
      </rPr>
      <t>Agricultura Orgánica</t>
    </r>
  </si>
  <si>
    <r>
      <t>Charla</t>
    </r>
    <r>
      <rPr>
        <sz val="11"/>
        <rFont val="Cambria"/>
        <family val="1"/>
        <scheme val="major"/>
      </rPr>
      <t xml:space="preserve"> Prevención en el Uso y Manejo de Plaguicidas</t>
    </r>
  </si>
  <si>
    <t>facilit.  jul</t>
  </si>
  <si>
    <t>MES: AGOSTO  2018</t>
  </si>
  <si>
    <t>Cursos:</t>
  </si>
  <si>
    <t>Productores a beneficiar:</t>
  </si>
  <si>
    <t>Técnicos a beneficiar:</t>
  </si>
  <si>
    <t>Total beneficiarios</t>
  </si>
  <si>
    <t>Horas capacitación :</t>
  </si>
  <si>
    <t>Costo Logistico:</t>
  </si>
  <si>
    <t>Costo estimado total:</t>
  </si>
  <si>
    <t>Charlas: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</si>
</sst>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_-;\-* #,##0.00_-;_-* &quot;-&quot;??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rgb="FF000000"/>
      <name val="Cambria"/>
      <family val="1"/>
      <scheme val="major"/>
    </font>
    <font>
      <b/>
      <sz val="12"/>
      <color theme="1"/>
      <name val="Cambria"/>
      <family val="1"/>
      <scheme val="major"/>
    </font>
    <font>
      <b/>
      <u/>
      <sz val="14"/>
      <color rgb="FF000000"/>
      <name val="Cambria"/>
      <family val="1"/>
      <scheme val="major"/>
    </font>
    <font>
      <sz val="11"/>
      <color rgb="FFFF0000"/>
      <name val="Calibri"/>
      <family val="2"/>
      <scheme val="minor"/>
    </font>
    <font>
      <b/>
      <sz val="11"/>
      <color rgb="FFFF0000"/>
      <name val="Cambria"/>
      <family val="1"/>
      <scheme val="major"/>
    </font>
    <font>
      <sz val="11"/>
      <name val="Cambria"/>
      <family val="1"/>
      <scheme val="major"/>
    </font>
    <font>
      <sz val="10"/>
      <name val="Cambria"/>
      <family val="1"/>
      <scheme val="major"/>
    </font>
    <font>
      <sz val="11"/>
      <color theme="1"/>
      <name val="Cambria"/>
      <family val="1"/>
      <scheme val="major"/>
    </font>
    <font>
      <b/>
      <sz val="11"/>
      <name val="Cambria"/>
      <family val="1"/>
      <scheme val="major"/>
    </font>
    <font>
      <b/>
      <sz val="10"/>
      <name val="Cambria"/>
      <family val="1"/>
      <scheme val="major"/>
    </font>
    <font>
      <b/>
      <u/>
      <sz val="11"/>
      <name val="Cambria"/>
      <family val="1"/>
      <scheme val="major"/>
    </font>
    <font>
      <b/>
      <sz val="9"/>
      <name val="Cambria"/>
      <family val="1"/>
      <scheme val="major"/>
    </font>
    <font>
      <sz val="9"/>
      <name val="Cambria"/>
      <family val="1"/>
      <scheme val="major"/>
    </font>
    <font>
      <b/>
      <u/>
      <sz val="11"/>
      <color rgb="FFFF0000"/>
      <name val="Cambria"/>
      <family val="1"/>
      <scheme val="major"/>
    </font>
    <font>
      <sz val="11"/>
      <color rgb="FFFF0000"/>
      <name val="Cambria"/>
      <family val="1"/>
      <scheme val="major"/>
    </font>
    <font>
      <b/>
      <sz val="12"/>
      <name val="Cambria"/>
      <family val="1"/>
      <scheme val="major"/>
    </font>
    <font>
      <sz val="11"/>
      <color rgb="FF000000"/>
      <name val="Cambria"/>
      <family val="1"/>
      <scheme val="major"/>
    </font>
    <font>
      <b/>
      <sz val="11"/>
      <color rgb="FF000000"/>
      <name val="Cambria"/>
      <family val="1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3">
    <xf numFmtId="0" fontId="0" fillId="0" borderId="0" xfId="0"/>
    <xf numFmtId="0" fontId="5" fillId="0" borderId="0" xfId="0" applyFont="1"/>
    <xf numFmtId="0" fontId="10" fillId="0" borderId="9" xfId="0" applyFont="1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0" fontId="10" fillId="0" borderId="4" xfId="0" applyFont="1" applyBorder="1" applyAlignment="1">
      <alignment horizontal="center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7" fillId="0" borderId="4" xfId="0" applyFont="1" applyBorder="1"/>
    <xf numFmtId="0" fontId="10" fillId="0" borderId="2" xfId="0" applyFont="1" applyBorder="1"/>
    <xf numFmtId="0" fontId="10" fillId="3" borderId="4" xfId="0" applyFont="1" applyFill="1" applyBorder="1" applyAlignment="1">
      <alignment horizontal="center"/>
    </xf>
    <xf numFmtId="0" fontId="7" fillId="0" borderId="0" xfId="0" applyFont="1" applyBorder="1"/>
    <xf numFmtId="0" fontId="15" fillId="0" borderId="4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6" fillId="0" borderId="4" xfId="0" applyFont="1" applyBorder="1"/>
    <xf numFmtId="0" fontId="6" fillId="0" borderId="2" xfId="0" applyFont="1" applyBorder="1"/>
    <xf numFmtId="0" fontId="10" fillId="0" borderId="0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7" fillId="0" borderId="0" xfId="0" applyFont="1" applyBorder="1" applyAlignment="1"/>
    <xf numFmtId="0" fontId="10" fillId="0" borderId="0" xfId="0" applyFont="1" applyBorder="1"/>
    <xf numFmtId="4" fontId="10" fillId="0" borderId="0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16" fillId="0" borderId="0" xfId="0" applyFont="1" applyBorder="1"/>
    <xf numFmtId="0" fontId="6" fillId="0" borderId="0" xfId="0" applyFont="1" applyBorder="1"/>
    <xf numFmtId="0" fontId="7" fillId="0" borderId="0" xfId="0" applyFont="1"/>
    <xf numFmtId="0" fontId="10" fillId="0" borderId="0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4" fontId="5" fillId="0" borderId="0" xfId="0" applyNumberFormat="1" applyFont="1"/>
    <xf numFmtId="0" fontId="7" fillId="0" borderId="4" xfId="0" applyFont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 wrapText="1"/>
    </xf>
    <xf numFmtId="164" fontId="7" fillId="2" borderId="4" xfId="1" applyFont="1" applyFill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wrapText="1"/>
    </xf>
    <xf numFmtId="0" fontId="9" fillId="0" borderId="4" xfId="0" applyFont="1" applyBorder="1" applyAlignment="1">
      <alignment horizontal="center" vertical="center"/>
    </xf>
    <xf numFmtId="4" fontId="9" fillId="0" borderId="4" xfId="0" applyNumberFormat="1" applyFont="1" applyBorder="1" applyAlignment="1">
      <alignment horizontal="center" vertical="center"/>
    </xf>
    <xf numFmtId="4" fontId="7" fillId="0" borderId="4" xfId="0" applyNumberFormat="1" applyFont="1" applyBorder="1" applyAlignment="1">
      <alignment horizontal="right" vertical="center"/>
    </xf>
    <xf numFmtId="2" fontId="7" fillId="2" borderId="4" xfId="1" applyNumberFormat="1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4" fontId="0" fillId="0" borderId="0" xfId="0" applyNumberFormat="1"/>
    <xf numFmtId="4" fontId="10" fillId="0" borderId="11" xfId="0" applyNumberFormat="1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9" fontId="10" fillId="0" borderId="2" xfId="0" applyNumberFormat="1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9" xfId="0" applyFont="1" applyBorder="1" applyAlignment="1"/>
    <xf numFmtId="0" fontId="8" fillId="3" borderId="6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left" wrapText="1"/>
    </xf>
    <xf numFmtId="0" fontId="13" fillId="3" borderId="1" xfId="0" applyFont="1" applyFill="1" applyBorder="1" applyAlignment="1">
      <alignment horizontal="center" vertical="center" wrapText="1"/>
    </xf>
    <xf numFmtId="0" fontId="14" fillId="3" borderId="5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11" fillId="3" borderId="6" xfId="0" applyFont="1" applyFill="1" applyBorder="1" applyAlignment="1">
      <alignment horizontal="center" vertical="center" wrapText="1"/>
    </xf>
    <xf numFmtId="0" fontId="11" fillId="3" borderId="7" xfId="0" applyFont="1" applyFill="1" applyBorder="1" applyAlignment="1">
      <alignment horizontal="center" vertical="center" wrapText="1"/>
    </xf>
    <xf numFmtId="0" fontId="11" fillId="3" borderId="8" xfId="0" applyFont="1" applyFill="1" applyBorder="1" applyAlignment="1">
      <alignment horizontal="center" vertical="center" wrapText="1"/>
    </xf>
    <xf numFmtId="0" fontId="14" fillId="3" borderId="6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left" wrapText="1"/>
    </xf>
    <xf numFmtId="0" fontId="3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4" fillId="2" borderId="0" xfId="0" applyFont="1" applyFill="1" applyAlignment="1">
      <alignment horizontal="center" wrapText="1"/>
    </xf>
    <xf numFmtId="0" fontId="10" fillId="0" borderId="12" xfId="0" applyFont="1" applyFill="1" applyBorder="1" applyAlignment="1">
      <alignment horizontal="left" wrapText="1"/>
    </xf>
    <xf numFmtId="0" fontId="10" fillId="3" borderId="7" xfId="0" applyFont="1" applyFill="1" applyBorder="1" applyAlignment="1">
      <alignment horizontal="center" vertical="center" wrapText="1"/>
    </xf>
    <xf numFmtId="0" fontId="10" fillId="3" borderId="8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left"/>
    </xf>
    <xf numFmtId="0" fontId="10" fillId="0" borderId="0" xfId="0" applyFont="1" applyFill="1" applyBorder="1" applyAlignment="1">
      <alignment horizontal="left" vertical="center" wrapText="1"/>
    </xf>
    <xf numFmtId="0" fontId="10" fillId="0" borderId="4" xfId="0" applyFont="1" applyFill="1" applyBorder="1" applyAlignment="1">
      <alignment horizontal="center"/>
    </xf>
    <xf numFmtId="164" fontId="7" fillId="0" borderId="4" xfId="1" applyFont="1" applyFill="1" applyBorder="1" applyAlignment="1">
      <alignment horizontal="center" vertical="center" wrapText="1"/>
    </xf>
    <xf numFmtId="0" fontId="7" fillId="0" borderId="0" xfId="0" applyFont="1" applyFill="1" applyBorder="1" applyAlignment="1"/>
    <xf numFmtId="0" fontId="7" fillId="0" borderId="0" xfId="0" applyFont="1" applyBorder="1" applyAlignment="1">
      <alignment horizontal="left"/>
    </xf>
    <xf numFmtId="0" fontId="9" fillId="0" borderId="0" xfId="0" applyFont="1"/>
    <xf numFmtId="43" fontId="7" fillId="0" borderId="0" xfId="0" applyNumberFormat="1" applyFont="1" applyBorder="1" applyAlignment="1"/>
    <xf numFmtId="4" fontId="7" fillId="0" borderId="0" xfId="0" applyNumberFormat="1" applyFont="1" applyBorder="1" applyAlignment="1"/>
    <xf numFmtId="4" fontId="10" fillId="0" borderId="0" xfId="0" applyNumberFormat="1" applyFont="1"/>
    <xf numFmtId="3" fontId="7" fillId="0" borderId="0" xfId="0" applyNumberFormat="1" applyFont="1" applyAlignment="1">
      <alignment horizontal="right"/>
    </xf>
    <xf numFmtId="0" fontId="16" fillId="0" borderId="0" xfId="0" applyFont="1"/>
    <xf numFmtId="0" fontId="10" fillId="0" borderId="0" xfId="0" applyFont="1"/>
    <xf numFmtId="0" fontId="10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0</xdr:row>
      <xdr:rowOff>38100</xdr:rowOff>
    </xdr:from>
    <xdr:to>
      <xdr:col>2</xdr:col>
      <xdr:colOff>9525</xdr:colOff>
      <xdr:row>5</xdr:row>
      <xdr:rowOff>0</xdr:rowOff>
    </xdr:to>
    <xdr:pic>
      <xdr:nvPicPr>
        <xdr:cNvPr id="2" name="Picture 1" descr="Logo CONIAF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0" y="38100"/>
          <a:ext cx="14478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60"/>
  <sheetViews>
    <sheetView tabSelected="1" topLeftCell="A45" workbookViewId="0">
      <selection activeCell="F60" sqref="F60"/>
    </sheetView>
  </sheetViews>
  <sheetFormatPr baseColWidth="10" defaultRowHeight="15" x14ac:dyDescent="0.25"/>
  <cols>
    <col min="1" max="1" width="7.42578125" customWidth="1"/>
    <col min="2" max="2" width="20" customWidth="1"/>
    <col min="3" max="3" width="17.5703125" customWidth="1"/>
    <col min="4" max="4" width="14.28515625" customWidth="1"/>
    <col min="5" max="5" width="13.42578125" customWidth="1"/>
    <col min="6" max="6" width="13.5703125" customWidth="1"/>
    <col min="7" max="7" width="14" customWidth="1"/>
    <col min="8" max="8" width="15.42578125" customWidth="1"/>
    <col min="9" max="9" width="14.5703125" customWidth="1"/>
    <col min="10" max="10" width="16.28515625" customWidth="1"/>
    <col min="11" max="11" width="13.140625" customWidth="1"/>
  </cols>
  <sheetData>
    <row r="1" spans="1:11" ht="15.75" x14ac:dyDescent="0.25">
      <c r="A1" s="63" t="s">
        <v>8</v>
      </c>
      <c r="B1" s="63"/>
      <c r="C1" s="63"/>
      <c r="D1" s="63"/>
      <c r="E1" s="63"/>
      <c r="F1" s="63"/>
      <c r="G1" s="63"/>
      <c r="H1" s="63"/>
      <c r="I1" s="63"/>
      <c r="J1" s="63"/>
      <c r="K1" s="63"/>
    </row>
    <row r="2" spans="1:11" ht="15.75" x14ac:dyDescent="0.25">
      <c r="A2" s="63" t="s">
        <v>10</v>
      </c>
      <c r="B2" s="63"/>
      <c r="C2" s="63"/>
      <c r="D2" s="63"/>
      <c r="E2" s="63"/>
      <c r="F2" s="63"/>
      <c r="G2" s="63"/>
      <c r="H2" s="63"/>
      <c r="I2" s="63"/>
      <c r="J2" s="63"/>
      <c r="K2" s="63"/>
    </row>
    <row r="3" spans="1:11" ht="15.75" x14ac:dyDescent="0.25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</row>
    <row r="4" spans="1:11" ht="18" x14ac:dyDescent="0.25">
      <c r="A4" s="64" t="s">
        <v>17</v>
      </c>
      <c r="B4" s="64"/>
      <c r="C4" s="64"/>
      <c r="D4" s="64"/>
      <c r="E4" s="64"/>
      <c r="F4" s="64"/>
      <c r="G4" s="64"/>
      <c r="H4" s="64"/>
      <c r="I4" s="64"/>
      <c r="J4" s="64"/>
      <c r="K4" s="64"/>
    </row>
    <row r="5" spans="1:11" ht="18" x14ac:dyDescent="0.25">
      <c r="A5" s="65" t="s">
        <v>45</v>
      </c>
      <c r="B5" s="65"/>
      <c r="C5" s="65"/>
      <c r="D5" s="65"/>
      <c r="E5" s="65"/>
      <c r="F5" s="65"/>
      <c r="G5" s="65"/>
      <c r="H5" s="65"/>
      <c r="I5" s="65"/>
      <c r="J5" s="65"/>
      <c r="K5" s="65"/>
    </row>
    <row r="6" spans="1:11" ht="23.25" customHeight="1" x14ac:dyDescent="0.25">
      <c r="A6" s="69" t="s">
        <v>8</v>
      </c>
      <c r="B6" s="69"/>
      <c r="C6" s="69"/>
      <c r="D6" s="69"/>
      <c r="E6" s="69"/>
      <c r="F6" s="69"/>
      <c r="G6" s="69"/>
      <c r="H6" s="69"/>
      <c r="I6" s="69"/>
      <c r="J6" s="69"/>
      <c r="K6" s="69"/>
    </row>
    <row r="7" spans="1:11" ht="9" customHeight="1" thickBot="1" x14ac:dyDescent="0.3"/>
    <row r="8" spans="1:11" ht="18.75" customHeight="1" thickBot="1" x14ac:dyDescent="0.3">
      <c r="A8" s="54" t="s">
        <v>12</v>
      </c>
      <c r="B8" s="56" t="s">
        <v>35</v>
      </c>
      <c r="C8" s="61"/>
      <c r="D8" s="43" t="s">
        <v>0</v>
      </c>
      <c r="E8" s="43" t="s">
        <v>20</v>
      </c>
      <c r="F8" s="43" t="s">
        <v>19</v>
      </c>
      <c r="G8" s="43" t="s">
        <v>1</v>
      </c>
      <c r="H8" s="67" t="s">
        <v>5</v>
      </c>
      <c r="I8" s="68"/>
      <c r="J8" s="43" t="s">
        <v>7</v>
      </c>
      <c r="K8" s="43" t="s">
        <v>23</v>
      </c>
    </row>
    <row r="9" spans="1:11" x14ac:dyDescent="0.25">
      <c r="A9" s="55"/>
      <c r="B9" s="43" t="s">
        <v>2</v>
      </c>
      <c r="C9" s="43" t="s">
        <v>3</v>
      </c>
      <c r="D9" s="45"/>
      <c r="E9" s="45"/>
      <c r="F9" s="45"/>
      <c r="G9" s="44"/>
      <c r="H9" s="43" t="s">
        <v>4</v>
      </c>
      <c r="I9" s="43" t="s">
        <v>11</v>
      </c>
      <c r="J9" s="45"/>
      <c r="K9" s="44"/>
    </row>
    <row r="10" spans="1:11" ht="21" customHeight="1" thickBot="1" x14ac:dyDescent="0.3">
      <c r="A10" s="55"/>
      <c r="B10" s="44"/>
      <c r="C10" s="44"/>
      <c r="D10" s="45"/>
      <c r="E10" s="45"/>
      <c r="F10" s="45"/>
      <c r="G10" s="44"/>
      <c r="H10" s="44"/>
      <c r="I10" s="45"/>
      <c r="J10" s="45"/>
      <c r="K10" s="44"/>
    </row>
    <row r="11" spans="1:11" ht="69" customHeight="1" thickBot="1" x14ac:dyDescent="0.3">
      <c r="A11" s="29">
        <v>1</v>
      </c>
      <c r="B11" s="29" t="s">
        <v>27</v>
      </c>
      <c r="C11" s="4" t="s">
        <v>43</v>
      </c>
      <c r="D11" s="29" t="s">
        <v>27</v>
      </c>
      <c r="E11" s="29">
        <v>2</v>
      </c>
      <c r="F11" s="27" t="s">
        <v>29</v>
      </c>
      <c r="G11" s="29" t="s">
        <v>24</v>
      </c>
      <c r="H11" s="29">
        <v>20</v>
      </c>
      <c r="I11" s="29">
        <v>0</v>
      </c>
      <c r="J11" s="38">
        <v>0</v>
      </c>
      <c r="K11" s="38">
        <v>0</v>
      </c>
    </row>
    <row r="12" spans="1:11" ht="16.5" customHeight="1" thickBot="1" x14ac:dyDescent="0.3">
      <c r="A12" s="10">
        <f>SUM(A6:A11)</f>
        <v>1</v>
      </c>
      <c r="B12" s="46" t="s">
        <v>22</v>
      </c>
      <c r="C12" s="47"/>
      <c r="D12" s="47"/>
      <c r="E12" s="4">
        <f>SUM(E6:E11)</f>
        <v>2</v>
      </c>
      <c r="F12" s="2"/>
      <c r="G12" s="3"/>
      <c r="H12" s="17">
        <f>+SUM(H8:H11)</f>
        <v>20</v>
      </c>
      <c r="I12" s="17">
        <f>+SUM(I8:I11)</f>
        <v>0</v>
      </c>
      <c r="J12" s="5">
        <f>SUM(J8:J11)</f>
        <v>0</v>
      </c>
      <c r="K12" s="5">
        <f>SUM(K8:K11)</f>
        <v>0</v>
      </c>
    </row>
    <row r="13" spans="1:11" ht="14.25" customHeight="1" thickBot="1" x14ac:dyDescent="0.3">
      <c r="A13" s="48" t="s">
        <v>6</v>
      </c>
      <c r="B13" s="49"/>
      <c r="C13" s="49"/>
      <c r="D13" s="49"/>
      <c r="E13" s="49"/>
      <c r="F13" s="49"/>
      <c r="G13" s="50"/>
      <c r="H13" s="6"/>
      <c r="I13" s="7"/>
      <c r="J13" s="5" t="s">
        <v>9</v>
      </c>
      <c r="K13" s="5">
        <f>+K12*1.1</f>
        <v>0</v>
      </c>
    </row>
    <row r="14" spans="1:11" ht="16.5" customHeight="1" thickBot="1" x14ac:dyDescent="0.3">
      <c r="A14" s="46" t="s">
        <v>21</v>
      </c>
      <c r="B14" s="51"/>
      <c r="C14" s="51"/>
      <c r="D14" s="51"/>
      <c r="E14" s="51"/>
      <c r="F14" s="51"/>
      <c r="G14" s="51"/>
      <c r="H14" s="8"/>
      <c r="I14" s="9"/>
      <c r="J14" s="41">
        <f>+K13+J12</f>
        <v>0</v>
      </c>
      <c r="K14" s="42"/>
    </row>
    <row r="15" spans="1:11" ht="22.5" customHeight="1" x14ac:dyDescent="0.25">
      <c r="A15" s="18"/>
      <c r="B15" s="19"/>
      <c r="C15" s="19"/>
      <c r="D15" s="19"/>
      <c r="E15" s="19"/>
      <c r="F15" s="19"/>
      <c r="G15" s="19"/>
      <c r="H15" s="11"/>
      <c r="I15" s="20"/>
      <c r="J15" s="21"/>
      <c r="K15" s="16"/>
    </row>
    <row r="16" spans="1:11" ht="15.75" x14ac:dyDescent="0.25">
      <c r="A16" s="62" t="s">
        <v>14</v>
      </c>
      <c r="B16" s="62"/>
      <c r="C16" s="62"/>
      <c r="D16" s="62"/>
      <c r="E16" s="62"/>
      <c r="F16" s="62"/>
      <c r="G16" s="62"/>
      <c r="H16" s="62"/>
      <c r="I16" s="62"/>
      <c r="J16" s="62"/>
      <c r="K16" s="62"/>
    </row>
    <row r="17" spans="1:11" ht="9.75" customHeight="1" thickBot="1" x14ac:dyDescent="0.3">
      <c r="A17" s="66"/>
      <c r="B17" s="66"/>
      <c r="C17" s="66"/>
      <c r="D17" s="66"/>
      <c r="E17" s="66"/>
      <c r="F17" s="66"/>
      <c r="G17" s="66"/>
      <c r="H17" s="66"/>
      <c r="I17" s="66"/>
      <c r="J17" s="66"/>
      <c r="K17" s="66"/>
    </row>
    <row r="18" spans="1:11" ht="20.25" customHeight="1" thickBot="1" x14ac:dyDescent="0.3">
      <c r="A18" s="54" t="s">
        <v>12</v>
      </c>
      <c r="B18" s="56" t="s">
        <v>35</v>
      </c>
      <c r="C18" s="61"/>
      <c r="D18" s="43" t="s">
        <v>0</v>
      </c>
      <c r="E18" s="43" t="s">
        <v>20</v>
      </c>
      <c r="F18" s="43" t="s">
        <v>19</v>
      </c>
      <c r="G18" s="43" t="s">
        <v>1</v>
      </c>
      <c r="H18" s="67" t="s">
        <v>5</v>
      </c>
      <c r="I18" s="68"/>
      <c r="J18" s="43" t="s">
        <v>7</v>
      </c>
      <c r="K18" s="43" t="s">
        <v>23</v>
      </c>
    </row>
    <row r="19" spans="1:11" x14ac:dyDescent="0.25">
      <c r="A19" s="55"/>
      <c r="B19" s="43" t="s">
        <v>2</v>
      </c>
      <c r="C19" s="43" t="s">
        <v>3</v>
      </c>
      <c r="D19" s="45"/>
      <c r="E19" s="45"/>
      <c r="F19" s="45"/>
      <c r="G19" s="44"/>
      <c r="H19" s="43" t="s">
        <v>4</v>
      </c>
      <c r="I19" s="43" t="s">
        <v>11</v>
      </c>
      <c r="J19" s="45"/>
      <c r="K19" s="44"/>
    </row>
    <row r="20" spans="1:11" ht="20.25" customHeight="1" thickBot="1" x14ac:dyDescent="0.3">
      <c r="A20" s="55"/>
      <c r="B20" s="44"/>
      <c r="C20" s="44"/>
      <c r="D20" s="45"/>
      <c r="E20" s="45"/>
      <c r="F20" s="45"/>
      <c r="G20" s="44"/>
      <c r="H20" s="44"/>
      <c r="I20" s="45"/>
      <c r="J20" s="45"/>
      <c r="K20" s="44"/>
    </row>
    <row r="21" spans="1:11" ht="64.5" customHeight="1" thickBot="1" x14ac:dyDescent="0.3">
      <c r="A21" s="29">
        <v>1</v>
      </c>
      <c r="B21" s="29" t="s">
        <v>26</v>
      </c>
      <c r="C21" s="27" t="s">
        <v>42</v>
      </c>
      <c r="D21" s="27" t="s">
        <v>13</v>
      </c>
      <c r="E21" s="27">
        <v>16</v>
      </c>
      <c r="F21" s="27" t="s">
        <v>29</v>
      </c>
      <c r="G21" s="29" t="s">
        <v>24</v>
      </c>
      <c r="H21" s="29">
        <v>5</v>
      </c>
      <c r="I21" s="29">
        <v>10</v>
      </c>
      <c r="J21" s="31">
        <v>60000</v>
      </c>
      <c r="K21" s="31">
        <v>30000</v>
      </c>
    </row>
    <row r="22" spans="1:11" ht="19.5" customHeight="1" thickBot="1" x14ac:dyDescent="0.3">
      <c r="A22" s="10">
        <f>+A21</f>
        <v>1</v>
      </c>
      <c r="B22" s="46" t="s">
        <v>22</v>
      </c>
      <c r="C22" s="47"/>
      <c r="D22" s="47"/>
      <c r="E22" s="71">
        <f>+E21</f>
        <v>16</v>
      </c>
      <c r="F22" s="2"/>
      <c r="G22" s="3"/>
      <c r="H22" s="71">
        <f t="shared" ref="H22:K22" si="0">+H21</f>
        <v>5</v>
      </c>
      <c r="I22" s="71">
        <f t="shared" si="0"/>
        <v>10</v>
      </c>
      <c r="J22" s="72">
        <f t="shared" si="0"/>
        <v>60000</v>
      </c>
      <c r="K22" s="72">
        <f t="shared" si="0"/>
        <v>30000</v>
      </c>
    </row>
    <row r="23" spans="1:11" ht="18" customHeight="1" thickBot="1" x14ac:dyDescent="0.3">
      <c r="A23" s="48" t="s">
        <v>6</v>
      </c>
      <c r="B23" s="49"/>
      <c r="C23" s="49"/>
      <c r="D23" s="49"/>
      <c r="E23" s="49"/>
      <c r="F23" s="49"/>
      <c r="G23" s="50"/>
      <c r="H23" s="6"/>
      <c r="I23" s="7"/>
      <c r="J23" s="5" t="s">
        <v>9</v>
      </c>
      <c r="K23" s="5">
        <f>+K22*1.1</f>
        <v>33000</v>
      </c>
    </row>
    <row r="24" spans="1:11" ht="17.25" customHeight="1" thickBot="1" x14ac:dyDescent="0.3">
      <c r="A24" s="46" t="s">
        <v>21</v>
      </c>
      <c r="B24" s="51"/>
      <c r="C24" s="51"/>
      <c r="D24" s="51"/>
      <c r="E24" s="51"/>
      <c r="F24" s="51"/>
      <c r="G24" s="51"/>
      <c r="H24" s="8"/>
      <c r="I24" s="9"/>
      <c r="J24" s="41">
        <f>+K23+J22</f>
        <v>93000</v>
      </c>
      <c r="K24" s="42"/>
    </row>
    <row r="25" spans="1:11" ht="24" customHeight="1" x14ac:dyDescent="0.25">
      <c r="A25" s="18"/>
      <c r="B25" s="19"/>
      <c r="C25" s="19"/>
      <c r="D25" s="19"/>
      <c r="E25" s="19"/>
      <c r="F25" s="19"/>
      <c r="G25" s="19"/>
      <c r="H25" s="11"/>
      <c r="I25" s="20"/>
      <c r="J25" s="21"/>
      <c r="K25" s="16"/>
    </row>
    <row r="26" spans="1:11" x14ac:dyDescent="0.25">
      <c r="A26" s="70" t="s">
        <v>25</v>
      </c>
      <c r="B26" s="70"/>
      <c r="C26" s="70"/>
      <c r="D26" s="70"/>
      <c r="E26" s="70"/>
      <c r="F26" s="70"/>
      <c r="G26" s="70"/>
      <c r="H26" s="70"/>
      <c r="I26" s="70"/>
      <c r="J26" s="70"/>
      <c r="K26" s="70"/>
    </row>
    <row r="27" spans="1:11" ht="9" customHeight="1" thickBot="1" x14ac:dyDescent="0.3">
      <c r="G27" t="s">
        <v>9</v>
      </c>
    </row>
    <row r="28" spans="1:11" ht="15.75" customHeight="1" thickBot="1" x14ac:dyDescent="0.3">
      <c r="A28" s="54" t="s">
        <v>12</v>
      </c>
      <c r="B28" s="56" t="s">
        <v>35</v>
      </c>
      <c r="C28" s="61"/>
      <c r="D28" s="43" t="s">
        <v>0</v>
      </c>
      <c r="E28" s="43" t="s">
        <v>20</v>
      </c>
      <c r="F28" s="43" t="s">
        <v>19</v>
      </c>
      <c r="G28" s="43" t="s">
        <v>1</v>
      </c>
      <c r="H28" s="58" t="s">
        <v>5</v>
      </c>
      <c r="I28" s="59"/>
      <c r="J28" s="43" t="s">
        <v>7</v>
      </c>
      <c r="K28" s="43" t="s">
        <v>23</v>
      </c>
    </row>
    <row r="29" spans="1:11" x14ac:dyDescent="0.25">
      <c r="A29" s="55"/>
      <c r="B29" s="43" t="s">
        <v>2</v>
      </c>
      <c r="C29" s="43" t="s">
        <v>3</v>
      </c>
      <c r="D29" s="45"/>
      <c r="E29" s="45"/>
      <c r="F29" s="45"/>
      <c r="G29" s="45"/>
      <c r="H29" s="43" t="s">
        <v>4</v>
      </c>
      <c r="I29" s="43" t="s">
        <v>11</v>
      </c>
      <c r="J29" s="45"/>
      <c r="K29" s="44"/>
    </row>
    <row r="30" spans="1:11" ht="15.75" thickBot="1" x14ac:dyDescent="0.3">
      <c r="A30" s="55"/>
      <c r="B30" s="45"/>
      <c r="C30" s="45"/>
      <c r="D30" s="45"/>
      <c r="E30" s="45"/>
      <c r="F30" s="45"/>
      <c r="G30" s="45"/>
      <c r="H30" s="44"/>
      <c r="I30" s="45"/>
      <c r="J30" s="45"/>
      <c r="K30" s="44"/>
    </row>
    <row r="31" spans="1:11" ht="40.5" customHeight="1" thickBot="1" x14ac:dyDescent="0.3">
      <c r="A31" s="32">
        <v>1</v>
      </c>
      <c r="B31" s="32" t="s">
        <v>26</v>
      </c>
      <c r="C31" s="33" t="s">
        <v>40</v>
      </c>
      <c r="D31" s="33" t="s">
        <v>16</v>
      </c>
      <c r="E31" s="32">
        <v>27</v>
      </c>
      <c r="F31" s="30" t="s">
        <v>38</v>
      </c>
      <c r="G31" s="33" t="s">
        <v>37</v>
      </c>
      <c r="H31" s="32">
        <v>5</v>
      </c>
      <c r="I31" s="35">
        <v>10</v>
      </c>
      <c r="J31" s="36">
        <v>60159.5</v>
      </c>
      <c r="K31" s="36">
        <v>37200</v>
      </c>
    </row>
    <row r="32" spans="1:11" ht="44.25" thickBot="1" x14ac:dyDescent="0.3">
      <c r="A32" s="32">
        <v>1</v>
      </c>
      <c r="B32" s="32" t="s">
        <v>36</v>
      </c>
      <c r="C32" s="34" t="s">
        <v>41</v>
      </c>
      <c r="D32" s="33" t="s">
        <v>16</v>
      </c>
      <c r="E32" s="32">
        <v>27</v>
      </c>
      <c r="F32" s="30" t="s">
        <v>39</v>
      </c>
      <c r="G32" s="33" t="s">
        <v>37</v>
      </c>
      <c r="H32" s="32">
        <v>10</v>
      </c>
      <c r="I32" s="35">
        <v>10</v>
      </c>
      <c r="J32" s="36">
        <v>60159.5</v>
      </c>
      <c r="K32" s="36">
        <v>37200</v>
      </c>
    </row>
    <row r="33" spans="1:11" ht="15.75" thickBot="1" x14ac:dyDescent="0.3">
      <c r="A33" s="10">
        <f>SUM(A26:A32)</f>
        <v>2</v>
      </c>
      <c r="B33" s="46" t="s">
        <v>22</v>
      </c>
      <c r="C33" s="47"/>
      <c r="D33" s="47"/>
      <c r="E33" s="4">
        <f>SUM(E31:E32)</f>
        <v>54</v>
      </c>
      <c r="F33" s="2"/>
      <c r="G33" s="3"/>
      <c r="H33" s="4">
        <f>+SUM(H28:H32)</f>
        <v>15</v>
      </c>
      <c r="I33" s="4">
        <f>+SUM(I28:I32)</f>
        <v>20</v>
      </c>
      <c r="J33" s="5">
        <f>SUM(J31:J32)</f>
        <v>120319</v>
      </c>
      <c r="K33" s="5">
        <f>SUM(K31:K32)</f>
        <v>74400</v>
      </c>
    </row>
    <row r="34" spans="1:11" ht="15.75" thickBot="1" x14ac:dyDescent="0.3">
      <c r="A34" s="48" t="s">
        <v>6</v>
      </c>
      <c r="B34" s="49"/>
      <c r="C34" s="49"/>
      <c r="D34" s="49"/>
      <c r="E34" s="49"/>
      <c r="F34" s="49"/>
      <c r="G34" s="50"/>
      <c r="H34" s="6"/>
      <c r="I34" s="7"/>
      <c r="J34" s="5" t="s">
        <v>9</v>
      </c>
      <c r="K34" s="5">
        <f>+K33*1.1</f>
        <v>81840</v>
      </c>
    </row>
    <row r="35" spans="1:11" ht="15.75" thickBot="1" x14ac:dyDescent="0.3">
      <c r="A35" s="46" t="s">
        <v>21</v>
      </c>
      <c r="B35" s="51"/>
      <c r="C35" s="51"/>
      <c r="D35" s="51"/>
      <c r="E35" s="51"/>
      <c r="F35" s="51"/>
      <c r="G35" s="51"/>
      <c r="H35" s="8"/>
      <c r="I35" s="9"/>
      <c r="J35" s="41">
        <f>+K34+J33</f>
        <v>202159</v>
      </c>
      <c r="K35" s="42"/>
    </row>
    <row r="36" spans="1:11" ht="23.25" customHeight="1" x14ac:dyDescent="0.25">
      <c r="A36" s="26"/>
      <c r="B36" s="19"/>
      <c r="C36" s="19"/>
      <c r="D36" s="19"/>
      <c r="E36" s="19"/>
      <c r="F36" s="19"/>
      <c r="G36" s="19"/>
      <c r="H36" s="11"/>
      <c r="I36" s="20"/>
      <c r="J36" s="21"/>
      <c r="K36" s="16"/>
    </row>
    <row r="37" spans="1:11" ht="23.25" customHeight="1" x14ac:dyDescent="0.25">
      <c r="A37" s="39"/>
      <c r="B37" s="19"/>
      <c r="C37" s="19"/>
      <c r="D37" s="19"/>
      <c r="E37" s="19"/>
      <c r="F37" s="19"/>
      <c r="G37" s="19"/>
      <c r="H37" s="11"/>
      <c r="I37" s="20"/>
      <c r="J37" s="21"/>
      <c r="K37" s="16"/>
    </row>
    <row r="38" spans="1:11" x14ac:dyDescent="0.25">
      <c r="A38" s="53" t="s">
        <v>15</v>
      </c>
      <c r="B38" s="53"/>
      <c r="C38" s="53"/>
      <c r="D38" s="53"/>
      <c r="E38" s="53"/>
      <c r="F38" s="53"/>
      <c r="G38" s="53"/>
      <c r="H38" s="53"/>
      <c r="I38" s="53"/>
      <c r="J38" s="53"/>
      <c r="K38" s="53"/>
    </row>
    <row r="39" spans="1:11" ht="9.75" customHeight="1" thickBot="1" x14ac:dyDescent="0.3"/>
    <row r="40" spans="1:11" ht="15.75" thickBot="1" x14ac:dyDescent="0.3">
      <c r="A40" s="54" t="s">
        <v>12</v>
      </c>
      <c r="B40" s="56" t="s">
        <v>35</v>
      </c>
      <c r="C40" s="61"/>
      <c r="D40" s="43" t="s">
        <v>0</v>
      </c>
      <c r="E40" s="43" t="s">
        <v>20</v>
      </c>
      <c r="F40" s="43" t="s">
        <v>19</v>
      </c>
      <c r="G40" s="43" t="s">
        <v>1</v>
      </c>
      <c r="H40" s="58" t="s">
        <v>5</v>
      </c>
      <c r="I40" s="59"/>
      <c r="J40" s="43" t="s">
        <v>7</v>
      </c>
      <c r="K40" s="43" t="s">
        <v>23</v>
      </c>
    </row>
    <row r="41" spans="1:11" x14ac:dyDescent="0.25">
      <c r="A41" s="55"/>
      <c r="B41" s="43" t="s">
        <v>2</v>
      </c>
      <c r="C41" s="43" t="s">
        <v>3</v>
      </c>
      <c r="D41" s="45"/>
      <c r="E41" s="45"/>
      <c r="F41" s="45"/>
      <c r="G41" s="44"/>
      <c r="H41" s="43" t="s">
        <v>4</v>
      </c>
      <c r="I41" s="43" t="s">
        <v>11</v>
      </c>
      <c r="J41" s="45"/>
      <c r="K41" s="44"/>
    </row>
    <row r="42" spans="1:11" ht="15.75" thickBot="1" x14ac:dyDescent="0.3">
      <c r="A42" s="60"/>
      <c r="B42" s="52"/>
      <c r="C42" s="52"/>
      <c r="D42" s="57"/>
      <c r="E42" s="57"/>
      <c r="F42" s="57"/>
      <c r="G42" s="52"/>
      <c r="H42" s="44"/>
      <c r="I42" s="45"/>
      <c r="J42" s="57"/>
      <c r="K42" s="52"/>
    </row>
    <row r="43" spans="1:11" ht="58.5" customHeight="1" thickBot="1" x14ac:dyDescent="0.3">
      <c r="A43" s="30">
        <v>1</v>
      </c>
      <c r="B43" s="27" t="s">
        <v>33</v>
      </c>
      <c r="C43" s="27" t="s">
        <v>30</v>
      </c>
      <c r="D43" s="27" t="s">
        <v>18</v>
      </c>
      <c r="E43" s="29">
        <v>24</v>
      </c>
      <c r="F43" s="27" t="s">
        <v>31</v>
      </c>
      <c r="G43" s="27" t="s">
        <v>32</v>
      </c>
      <c r="H43" s="27">
        <v>5</v>
      </c>
      <c r="I43" s="29">
        <v>10</v>
      </c>
      <c r="J43" s="37">
        <v>70000</v>
      </c>
      <c r="K43" s="37">
        <v>60000</v>
      </c>
    </row>
    <row r="44" spans="1:11" ht="60.75" customHeight="1" thickBot="1" x14ac:dyDescent="0.3">
      <c r="A44" s="30">
        <v>1</v>
      </c>
      <c r="B44" s="27" t="s">
        <v>33</v>
      </c>
      <c r="C44" s="27" t="s">
        <v>30</v>
      </c>
      <c r="D44" s="27" t="s">
        <v>18</v>
      </c>
      <c r="E44" s="29">
        <v>40</v>
      </c>
      <c r="F44" s="27" t="s">
        <v>34</v>
      </c>
      <c r="G44" s="27" t="s">
        <v>32</v>
      </c>
      <c r="H44" s="27">
        <v>20</v>
      </c>
      <c r="I44" s="29">
        <v>0</v>
      </c>
      <c r="J44" s="37">
        <v>150000</v>
      </c>
      <c r="K44" s="37">
        <v>80000</v>
      </c>
    </row>
    <row r="45" spans="1:11" ht="15.75" thickBot="1" x14ac:dyDescent="0.3">
      <c r="A45" s="10">
        <f>SUM(A43:A44)</f>
        <v>2</v>
      </c>
      <c r="B45" s="46" t="s">
        <v>22</v>
      </c>
      <c r="C45" s="47"/>
      <c r="D45" s="47"/>
      <c r="E45" s="4">
        <f>SUM(E43:E44)</f>
        <v>64</v>
      </c>
      <c r="F45" s="2"/>
      <c r="G45" s="3"/>
      <c r="H45" s="4">
        <f>+SUM(H40:H44)</f>
        <v>25</v>
      </c>
      <c r="I45" s="4">
        <f>+SUM(I40:I44)</f>
        <v>10</v>
      </c>
      <c r="J45" s="5">
        <f>SUM(J43:J44)</f>
        <v>220000</v>
      </c>
      <c r="K45" s="5">
        <f>SUM(K43:K44)</f>
        <v>140000</v>
      </c>
    </row>
    <row r="46" spans="1:11" ht="15.75" thickBot="1" x14ac:dyDescent="0.3">
      <c r="A46" s="48" t="s">
        <v>6</v>
      </c>
      <c r="B46" s="49"/>
      <c r="C46" s="49"/>
      <c r="D46" s="49"/>
      <c r="E46" s="49"/>
      <c r="F46" s="49"/>
      <c r="G46" s="50"/>
      <c r="H46" s="12"/>
      <c r="I46" s="13"/>
      <c r="J46" s="5" t="s">
        <v>9</v>
      </c>
      <c r="K46" s="5">
        <f>+K45*1.1</f>
        <v>154000</v>
      </c>
    </row>
    <row r="47" spans="1:11" ht="15.75" thickBot="1" x14ac:dyDescent="0.3">
      <c r="A47" s="46" t="s">
        <v>21</v>
      </c>
      <c r="B47" s="51"/>
      <c r="C47" s="51"/>
      <c r="D47" s="51"/>
      <c r="E47" s="51"/>
      <c r="F47" s="51"/>
      <c r="G47" s="51"/>
      <c r="H47" s="14"/>
      <c r="I47" s="15"/>
      <c r="J47" s="41">
        <f>+K46+J45</f>
        <v>374000</v>
      </c>
      <c r="K47" s="42"/>
    </row>
    <row r="48" spans="1:11" x14ac:dyDescent="0.25">
      <c r="A48" s="39"/>
      <c r="B48" s="19"/>
      <c r="C48" s="19"/>
      <c r="D48" s="19"/>
      <c r="E48" s="19"/>
      <c r="F48" s="19"/>
      <c r="G48" s="19"/>
      <c r="H48" s="23"/>
      <c r="I48" s="24"/>
      <c r="J48" s="21"/>
      <c r="K48" s="16"/>
    </row>
    <row r="49" spans="1:14" x14ac:dyDescent="0.25">
      <c r="A49" s="39"/>
      <c r="B49" s="19"/>
      <c r="C49" s="19"/>
      <c r="D49" s="19"/>
      <c r="E49" s="19"/>
      <c r="F49" s="19"/>
      <c r="G49" s="19"/>
      <c r="H49" s="23"/>
      <c r="I49" s="24"/>
      <c r="J49" s="21"/>
      <c r="K49" s="16"/>
    </row>
    <row r="50" spans="1:14" x14ac:dyDescent="0.25">
      <c r="A50" s="39"/>
      <c r="B50" s="19"/>
      <c r="C50" s="19"/>
      <c r="D50" s="19"/>
      <c r="E50" s="19"/>
      <c r="F50" s="19"/>
      <c r="G50" s="19"/>
      <c r="H50" s="11"/>
      <c r="I50" s="20"/>
      <c r="J50" s="21"/>
      <c r="K50" s="16"/>
    </row>
    <row r="51" spans="1:14" x14ac:dyDescent="0.25">
      <c r="A51" s="19" t="s">
        <v>46</v>
      </c>
      <c r="B51" s="19"/>
      <c r="C51" s="19">
        <f>+A22+A33+A45</f>
        <v>5</v>
      </c>
      <c r="D51" s="19"/>
      <c r="E51" s="19"/>
      <c r="F51" s="19"/>
      <c r="G51" s="19"/>
      <c r="H51" s="11"/>
      <c r="I51" s="20"/>
      <c r="J51" s="21"/>
      <c r="K51" s="16"/>
    </row>
    <row r="52" spans="1:14" x14ac:dyDescent="0.25">
      <c r="A52" s="75" t="s">
        <v>53</v>
      </c>
      <c r="B52" s="75"/>
      <c r="C52" s="75">
        <v>1</v>
      </c>
      <c r="D52" s="19"/>
      <c r="E52" s="74" t="s">
        <v>51</v>
      </c>
      <c r="F52" s="74"/>
      <c r="G52" s="76">
        <f>+J12+J22+J33+J45</f>
        <v>400319</v>
      </c>
      <c r="H52" s="23"/>
      <c r="I52" s="24"/>
      <c r="J52" s="21"/>
      <c r="K52" s="16"/>
    </row>
    <row r="53" spans="1:14" x14ac:dyDescent="0.25">
      <c r="A53" s="19" t="s">
        <v>47</v>
      </c>
      <c r="B53" s="19"/>
      <c r="C53" s="19">
        <f>+I12+I22+I33+I45</f>
        <v>40</v>
      </c>
      <c r="D53" s="19"/>
      <c r="E53" s="74" t="s">
        <v>28</v>
      </c>
      <c r="F53" s="74"/>
      <c r="G53" s="77">
        <f>+K13+K23+K34+K46</f>
        <v>268840</v>
      </c>
      <c r="H53" s="23"/>
      <c r="I53" s="24"/>
      <c r="J53" s="21"/>
      <c r="K53" s="16"/>
    </row>
    <row r="54" spans="1:14" x14ac:dyDescent="0.25">
      <c r="A54" s="19" t="s">
        <v>48</v>
      </c>
      <c r="B54" s="80"/>
      <c r="C54" s="25">
        <f>+H12+H22+H33+H45</f>
        <v>65</v>
      </c>
      <c r="D54" s="80"/>
      <c r="E54" s="19"/>
      <c r="F54" s="19"/>
      <c r="G54" s="80"/>
      <c r="H54" s="80"/>
      <c r="I54" s="75"/>
      <c r="J54" s="28" t="s">
        <v>9</v>
      </c>
      <c r="K54" s="1"/>
      <c r="M54" t="s">
        <v>44</v>
      </c>
      <c r="N54" s="40" t="e">
        <f>+#REF!+#REF!+#REF!+#REF!</f>
        <v>#REF!</v>
      </c>
    </row>
    <row r="55" spans="1:14" x14ac:dyDescent="0.25">
      <c r="A55" s="73" t="s">
        <v>49</v>
      </c>
      <c r="B55" s="80"/>
      <c r="C55" s="81">
        <f>+C53+C54</f>
        <v>105</v>
      </c>
      <c r="D55" s="25"/>
      <c r="E55" s="74" t="s">
        <v>52</v>
      </c>
      <c r="F55" s="74"/>
      <c r="G55" s="78">
        <f>+G52+G53</f>
        <v>669159</v>
      </c>
      <c r="H55" s="80"/>
      <c r="I55" s="80"/>
      <c r="J55" s="1"/>
      <c r="K55" s="1"/>
    </row>
    <row r="56" spans="1:14" x14ac:dyDescent="0.25">
      <c r="A56" s="73" t="s">
        <v>50</v>
      </c>
      <c r="B56" s="75"/>
      <c r="C56" s="79">
        <f>+E12+E22+E33+E45</f>
        <v>136</v>
      </c>
      <c r="D56" s="82"/>
      <c r="E56" s="82"/>
      <c r="F56" s="75"/>
      <c r="G56" s="75"/>
      <c r="H56" s="75"/>
      <c r="I56" s="75"/>
    </row>
    <row r="57" spans="1:14" x14ac:dyDescent="0.25">
      <c r="A57" s="75"/>
      <c r="B57" s="75"/>
      <c r="C57" s="80"/>
      <c r="D57" s="80"/>
      <c r="E57" s="80"/>
      <c r="F57" s="75"/>
      <c r="G57" s="75"/>
      <c r="H57" s="75"/>
      <c r="I57" s="75"/>
    </row>
    <row r="58" spans="1:14" x14ac:dyDescent="0.25">
      <c r="A58" s="75"/>
      <c r="B58" s="75"/>
      <c r="C58" s="75"/>
      <c r="D58" s="75"/>
      <c r="E58" s="75"/>
      <c r="F58" s="75"/>
      <c r="G58" s="75"/>
      <c r="H58" s="75"/>
      <c r="I58" s="75"/>
    </row>
    <row r="59" spans="1:14" x14ac:dyDescent="0.25">
      <c r="A59" s="75"/>
      <c r="B59" s="75"/>
      <c r="C59" s="75"/>
      <c r="D59" s="75"/>
      <c r="E59" s="75"/>
      <c r="F59" s="75"/>
      <c r="G59" s="75"/>
      <c r="H59" s="75"/>
      <c r="I59" s="75"/>
    </row>
    <row r="60" spans="1:14" x14ac:dyDescent="0.25">
      <c r="A60" s="75"/>
      <c r="B60" s="75"/>
      <c r="C60" s="75"/>
      <c r="D60" s="75"/>
      <c r="E60" s="75"/>
      <c r="F60" s="75"/>
      <c r="G60" s="75"/>
      <c r="H60" s="75"/>
      <c r="I60" s="75"/>
    </row>
  </sheetData>
  <mergeCells count="80">
    <mergeCell ref="E52:F52"/>
    <mergeCell ref="E53:F53"/>
    <mergeCell ref="E55:F55"/>
    <mergeCell ref="A16:K16"/>
    <mergeCell ref="D28:D30"/>
    <mergeCell ref="A26:K26"/>
    <mergeCell ref="A28:A30"/>
    <mergeCell ref="B28:C28"/>
    <mergeCell ref="E28:E30"/>
    <mergeCell ref="F28:F30"/>
    <mergeCell ref="B22:D22"/>
    <mergeCell ref="A14:G14"/>
    <mergeCell ref="J14:K14"/>
    <mergeCell ref="A6:K6"/>
    <mergeCell ref="H8:I8"/>
    <mergeCell ref="J8:J10"/>
    <mergeCell ref="K8:K10"/>
    <mergeCell ref="B9:B10"/>
    <mergeCell ref="C9:C10"/>
    <mergeCell ref="H9:H10"/>
    <mergeCell ref="I9:I10"/>
    <mergeCell ref="B12:D12"/>
    <mergeCell ref="A13:G13"/>
    <mergeCell ref="A1:K1"/>
    <mergeCell ref="A2:K2"/>
    <mergeCell ref="A4:K4"/>
    <mergeCell ref="A5:K5"/>
    <mergeCell ref="B19:B20"/>
    <mergeCell ref="C19:C20"/>
    <mergeCell ref="H19:H20"/>
    <mergeCell ref="I19:I20"/>
    <mergeCell ref="A17:K17"/>
    <mergeCell ref="A18:A20"/>
    <mergeCell ref="B18:C18"/>
    <mergeCell ref="D18:D20"/>
    <mergeCell ref="K18:K20"/>
    <mergeCell ref="E18:E20"/>
    <mergeCell ref="F18:F20"/>
    <mergeCell ref="G18:G20"/>
    <mergeCell ref="H18:I18"/>
    <mergeCell ref="J18:J20"/>
    <mergeCell ref="A8:A10"/>
    <mergeCell ref="B8:C8"/>
    <mergeCell ref="D8:D10"/>
    <mergeCell ref="E8:E10"/>
    <mergeCell ref="F8:F10"/>
    <mergeCell ref="G8:G10"/>
    <mergeCell ref="F40:F42"/>
    <mergeCell ref="A38:K38"/>
    <mergeCell ref="A23:G23"/>
    <mergeCell ref="A24:G24"/>
    <mergeCell ref="J24:K24"/>
    <mergeCell ref="H28:I28"/>
    <mergeCell ref="J28:J30"/>
    <mergeCell ref="K28:K30"/>
    <mergeCell ref="B29:B30"/>
    <mergeCell ref="C29:C30"/>
    <mergeCell ref="H29:H30"/>
    <mergeCell ref="B33:D33"/>
    <mergeCell ref="A34:G34"/>
    <mergeCell ref="J35:K35"/>
    <mergeCell ref="A35:G35"/>
    <mergeCell ref="G28:G30"/>
    <mergeCell ref="I29:I30"/>
    <mergeCell ref="K40:K42"/>
    <mergeCell ref="B41:B42"/>
    <mergeCell ref="C41:C42"/>
    <mergeCell ref="H41:H42"/>
    <mergeCell ref="I41:I42"/>
    <mergeCell ref="G40:G42"/>
    <mergeCell ref="H40:I40"/>
    <mergeCell ref="J40:J42"/>
    <mergeCell ref="A47:G47"/>
    <mergeCell ref="A40:A42"/>
    <mergeCell ref="A46:G46"/>
    <mergeCell ref="J47:K47"/>
    <mergeCell ref="B40:C40"/>
    <mergeCell ref="B45:D45"/>
    <mergeCell ref="D40:D42"/>
    <mergeCell ref="E40:E42"/>
  </mergeCells>
  <pageMargins left="0.70866141732283472" right="0.70866141732283472" top="0.4" bottom="0.23" header="0.31496062992125984" footer="0.19"/>
  <pageSetup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PROGRAMACION AGOSTO</vt:lpstr>
      <vt:lpstr>'PROGRAMACION AGOSTO'!Área_de_impresión</vt:lpstr>
      <vt:lpstr>'PROGRAMACION AGOSTO'!Títulos_a_imprimir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Flavio</dc:creator>
  <cp:lastModifiedBy>Carmen Mestre</cp:lastModifiedBy>
  <cp:lastPrinted>2018-07-24T12:56:59Z</cp:lastPrinted>
  <dcterms:created xsi:type="dcterms:W3CDTF">2015-11-30T18:04:44Z</dcterms:created>
  <dcterms:modified xsi:type="dcterms:W3CDTF">2018-07-24T13:41:31Z</dcterms:modified>
</cp:coreProperties>
</file>