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- CARMEN 2018\PARA JULIA-TRANSPARENCIA\MARZO\"/>
    </mc:Choice>
  </mc:AlternateContent>
  <xr:revisionPtr revIDLastSave="0" documentId="8_{F5C04F7E-A594-4838-9038-CA94E534FB54}" xr6:coauthVersionLast="31" xr6:coauthVersionMax="31" xr10:uidLastSave="{00000000-0000-0000-0000-000000000000}"/>
  <bookViews>
    <workbookView xWindow="0" yWindow="0" windowWidth="20490" windowHeight="7545" tabRatio="855" activeTab="2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 " sheetId="6" r:id="rId6"/>
    <sheet name="JULIO" sheetId="7" r:id="rId7"/>
    <sheet name="AGOSTO" sheetId="8" r:id="rId8"/>
    <sheet name="SEPT" sheetId="9" r:id="rId9"/>
    <sheet name="OCT" sheetId="10" r:id="rId10"/>
    <sheet name="NOV" sheetId="11" r:id="rId11"/>
    <sheet name="DIC" sheetId="12" r:id="rId12"/>
    <sheet name="Hoja1" sheetId="14" r:id="rId13"/>
  </sheets>
  <definedNames>
    <definedName name="_xlnm.Print_Area" localSheetId="7">AGOSTO!$A$1:$I$5</definedName>
    <definedName name="_xlnm.Print_Area" localSheetId="0">ENERO!$A$1:$K$60</definedName>
    <definedName name="_xlnm.Print_Area" localSheetId="1">FEBRERO!$A$1:$K$70</definedName>
    <definedName name="_xlnm.Print_Area" localSheetId="6">JULIO!$A$1:$H$6</definedName>
    <definedName name="_xlnm.Print_Area" localSheetId="5">'JUNIO '!$A$1:$H$8</definedName>
    <definedName name="_xlnm.Print_Area" localSheetId="2">MARZO!$A$1:$K$110</definedName>
    <definedName name="_xlnm.Print_Titles" localSheetId="3">ABRIL!$1:$4</definedName>
    <definedName name="_xlnm.Print_Titles" localSheetId="7">AGOSTO!$1:$4</definedName>
    <definedName name="_xlnm.Print_Titles" localSheetId="0">ENERO!$1:$4</definedName>
    <definedName name="_xlnm.Print_Titles" localSheetId="1">FEBRERO!$1:$4</definedName>
    <definedName name="_xlnm.Print_Titles" localSheetId="4">MAYO!$1:$4</definedName>
    <definedName name="_xlnm.Print_Titles" localSheetId="8">SEPT!$1:$6</definedName>
  </definedNames>
  <calcPr calcId="179017"/>
</workbook>
</file>

<file path=xl/calcChain.xml><?xml version="1.0" encoding="utf-8"?>
<calcChain xmlns="http://schemas.openxmlformats.org/spreadsheetml/2006/main">
  <c r="G60" i="3" l="1"/>
  <c r="G59" i="3"/>
  <c r="C64" i="3"/>
  <c r="C63" i="3"/>
  <c r="C62" i="3"/>
  <c r="C61" i="3"/>
  <c r="A24" i="3" l="1"/>
  <c r="K24" i="3"/>
  <c r="J24" i="3"/>
  <c r="I24" i="3"/>
  <c r="H24" i="3"/>
  <c r="F24" i="3"/>
  <c r="K14" i="3" l="1"/>
  <c r="J14" i="3"/>
  <c r="I14" i="3"/>
  <c r="H14" i="3"/>
  <c r="F14" i="3"/>
  <c r="A14" i="3"/>
  <c r="F52" i="3" l="1"/>
  <c r="F42" i="3" l="1"/>
  <c r="K42" i="3"/>
  <c r="K43" i="3" s="1"/>
  <c r="J44" i="3" s="1"/>
  <c r="J42" i="3"/>
  <c r="I42" i="3"/>
  <c r="H42" i="3"/>
  <c r="A42" i="3"/>
  <c r="F33" i="3"/>
  <c r="K33" i="3"/>
  <c r="K34" i="3" s="1"/>
  <c r="J33" i="3"/>
  <c r="I33" i="3"/>
  <c r="H33" i="3"/>
  <c r="A33" i="3"/>
  <c r="J35" i="3" l="1"/>
  <c r="K52" i="3"/>
  <c r="K53" i="3" s="1"/>
  <c r="J52" i="3"/>
  <c r="I52" i="3"/>
  <c r="H52" i="3"/>
  <c r="A52" i="3"/>
  <c r="K25" i="3"/>
  <c r="J54" i="3" l="1"/>
  <c r="J26" i="3"/>
  <c r="K15" i="3"/>
  <c r="G62" i="3" s="1"/>
  <c r="J16" i="3" l="1"/>
  <c r="E58" i="2"/>
  <c r="F11" i="2" l="1"/>
  <c r="K40" i="2"/>
  <c r="K41" i="2" s="1"/>
  <c r="J42" i="2" s="1"/>
  <c r="J40" i="2"/>
  <c r="I40" i="2"/>
  <c r="H40" i="2"/>
  <c r="F40" i="2"/>
  <c r="A40" i="2"/>
  <c r="F30" i="2"/>
  <c r="K30" i="2"/>
  <c r="K31" i="2" s="1"/>
  <c r="J30" i="2"/>
  <c r="I30" i="2"/>
  <c r="H30" i="2"/>
  <c r="A30" i="2"/>
  <c r="H21" i="2"/>
  <c r="K21" i="2"/>
  <c r="K22" i="2" s="1"/>
  <c r="J21" i="2"/>
  <c r="I21" i="2"/>
  <c r="F21" i="2"/>
  <c r="A21" i="2"/>
  <c r="C49" i="2" l="1"/>
  <c r="J23" i="2"/>
  <c r="J32" i="2"/>
  <c r="K11" i="2"/>
  <c r="J11" i="2"/>
  <c r="G46" i="2" s="1"/>
  <c r="H11" i="2"/>
  <c r="C50" i="2" s="1"/>
  <c r="I11" i="2"/>
  <c r="C51" i="2" s="1"/>
  <c r="K12" i="2"/>
  <c r="G47" i="2" s="1"/>
  <c r="A11" i="2"/>
  <c r="C45" i="2" s="1"/>
  <c r="C52" i="2" l="1"/>
  <c r="J13" i="2"/>
  <c r="G49" i="2"/>
  <c r="E48" i="1"/>
  <c r="A26" i="1" l="1"/>
  <c r="A14" i="1"/>
  <c r="F26" i="1" l="1"/>
  <c r="H26" i="1" l="1"/>
  <c r="K26" i="1" l="1"/>
  <c r="K27" i="1" s="1"/>
  <c r="J26" i="1"/>
  <c r="J27" i="1" s="1"/>
  <c r="I26" i="1"/>
  <c r="F14" i="1"/>
  <c r="C38" i="1" s="1"/>
  <c r="I14" i="1"/>
  <c r="H14" i="1"/>
  <c r="C39" i="1" s="1"/>
  <c r="K14" i="1"/>
  <c r="K15" i="1" s="1"/>
  <c r="G35" i="1" s="1"/>
  <c r="J14" i="1"/>
  <c r="J15" i="1" s="1"/>
  <c r="G34" i="1" l="1"/>
  <c r="C40" i="1"/>
  <c r="J28" i="1"/>
  <c r="C41" i="1"/>
  <c r="J16" i="1"/>
  <c r="G39" i="1" l="1"/>
</calcChain>
</file>

<file path=xl/sharedStrings.xml><?xml version="1.0" encoding="utf-8"?>
<sst xmlns="http://schemas.openxmlformats.org/spreadsheetml/2006/main" count="390" uniqueCount="123">
  <si>
    <t xml:space="preserve">No. </t>
  </si>
  <si>
    <t>CURSOS-TALLERES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</si>
  <si>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</si>
  <si>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</si>
  <si>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</si>
  <si>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</si>
  <si>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</si>
  <si>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</si>
  <si>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</si>
  <si>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</si>
  <si>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Productores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</si>
  <si>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</si>
  <si>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</si>
  <si>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</si>
  <si>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</si>
  <si>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</si>
  <si>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</si>
  <si>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</si>
  <si>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Ángel Pimentel</t>
  </si>
  <si>
    <t>Días de Campo:</t>
  </si>
  <si>
    <t>Total Beneficiarios</t>
  </si>
  <si>
    <t>FECHA</t>
  </si>
  <si>
    <t>Técnicos</t>
  </si>
  <si>
    <t>EJECUCIÓN  DE CAPACITACIÓN AGROPECUARIA  ENERO  2018</t>
  </si>
  <si>
    <t>DEPARTAMENTO RECURSOS NATURALES</t>
  </si>
  <si>
    <t xml:space="preserve">COSTO LOGÍSTICO EROGADO  (RD$) </t>
  </si>
  <si>
    <t xml:space="preserve">COSTO FACILITADORES  EROGADO               (RD$) </t>
  </si>
  <si>
    <t>Curso de Agricultura Orgánica</t>
  </si>
  <si>
    <t>José A. Nova y Marco César Justo</t>
  </si>
  <si>
    <t>Enero         17 y 18</t>
  </si>
  <si>
    <t>Curso Gestión de Suelos y Agua</t>
  </si>
  <si>
    <t>Enero                      19 y 20</t>
  </si>
  <si>
    <t xml:space="preserve">La Ceiba de Bonet, Villa Los Almácigos, Santiago Rodríguez </t>
  </si>
  <si>
    <t xml:space="preserve">Andrés Peralta y Rafael Chávez </t>
  </si>
  <si>
    <t>Enero                        24 y 25</t>
  </si>
  <si>
    <t>Centro de Capacitación de la Reforma Agraria (CECARA), Santiago y finca de pitahahya en Hato del Yaque.</t>
  </si>
  <si>
    <t>Curso de Agricultura Orgánica para productores de pitahaya</t>
  </si>
  <si>
    <t>DIRECCION EJECUTIVA</t>
  </si>
  <si>
    <t>CONFERENCIAS</t>
  </si>
  <si>
    <t>CONFERENCISTA</t>
  </si>
  <si>
    <t>Juan M. Chávez</t>
  </si>
  <si>
    <t>Agricultura de Precisión en R.D.</t>
  </si>
  <si>
    <t>Barahona</t>
  </si>
  <si>
    <t>ESTADISTICAS</t>
  </si>
  <si>
    <t xml:space="preserve">                           Costo Facilitadores erogado:</t>
  </si>
  <si>
    <t>Conferencias:</t>
  </si>
  <si>
    <t>Horas:</t>
  </si>
  <si>
    <t>Costo Total</t>
  </si>
  <si>
    <t xml:space="preserve">Juan Arthur </t>
  </si>
  <si>
    <t>EJECUCIÓN  DE CAPACITACIÓN AGROPECUARIA  FEBRERO  2018</t>
  </si>
  <si>
    <t>CANT. HORAS</t>
  </si>
  <si>
    <t>EJECUCIÓN  DE CAPACITACIÓN AGROPECUARIA  MARZO  2018</t>
  </si>
  <si>
    <t>EJECUCIÓN  DE CAPACITACIÓN AGROPECUARIA  ABRIL  2018</t>
  </si>
  <si>
    <t>EJECUCIÓN  DE CAPACITACIÓN AGROPECUARIA  MAYO  2018</t>
  </si>
  <si>
    <t>EJECUCIÓN  DE CAPACITACIÓN AGROPECUARIA JUNIO  2018</t>
  </si>
  <si>
    <t>EJECUCIÓN  DE CAPACITACIÓN AGROPECUARIA  JULIO  2018</t>
  </si>
  <si>
    <t>EJECUCIÓN  DE CAPACITACIÓN AGROPECUARIA  AGOSTO  2018</t>
  </si>
  <si>
    <t>EJECUCIÓN  DE CAPACITACIÓN AGROPECUARIA  SEPTIEMBRE  2018</t>
  </si>
  <si>
    <t>EJECUCIÓN  DE CAPACITACIÓN AGROPECUARIA OCTUBRE  2018</t>
  </si>
  <si>
    <t xml:space="preserve">     EJECUCIÓN  DE CAPACITACIÓN AGROPECUARIA  NOVIEMBRE  2018</t>
  </si>
  <si>
    <t xml:space="preserve">          EJECUCIÓN  DE CAPACITACIÓN AGROPECUARIA  DICIEMBRE  2018</t>
  </si>
  <si>
    <t>Productores</t>
  </si>
  <si>
    <t>Total beneficiarios</t>
  </si>
  <si>
    <t xml:space="preserve">                       GRÁFICOS</t>
  </si>
  <si>
    <t xml:space="preserve">                                    Costo Logístico erogado:</t>
  </si>
  <si>
    <t xml:space="preserve"> Enero  26</t>
  </si>
  <si>
    <t xml:space="preserve"> Enero  27</t>
  </si>
  <si>
    <t>La Ceiba de Bonet de Villa Los Almácigos, Santiago Rodríguez.</t>
  </si>
  <si>
    <t>DEPARTAMENTO DE ACCESO A LAS CIENCIAS MODERNAS</t>
  </si>
  <si>
    <t>Curso de Producción de Limones para Productores</t>
  </si>
  <si>
    <t>José Cepeda</t>
  </si>
  <si>
    <t>Febrero        2 y 3</t>
  </si>
  <si>
    <t>Jimaní</t>
  </si>
  <si>
    <t>Luís Matos, Rafael Sosa</t>
  </si>
  <si>
    <t xml:space="preserve">TOTAL  </t>
  </si>
  <si>
    <t xml:space="preserve">TOTAL </t>
  </si>
  <si>
    <t>Andrés Peralta</t>
  </si>
  <si>
    <t>1 y 2 de Febrero</t>
  </si>
  <si>
    <t>3 y 4 de Febrero</t>
  </si>
  <si>
    <t>Dajabón</t>
  </si>
  <si>
    <t>Santiago</t>
  </si>
  <si>
    <t>DEPARTAMENTO DE AGRICULTURA COMPETITIVA</t>
  </si>
  <si>
    <t>Alejandro María Núñez, Orlando Rodríguez, Francisco Almánzar</t>
  </si>
  <si>
    <t>Curso-Taller "Manejo Tecnológico del Cultivo de Cacao"</t>
  </si>
  <si>
    <t>Henry Guerrero y Maldané Cuello</t>
  </si>
  <si>
    <t>Aguas Negras, Pedernales</t>
  </si>
  <si>
    <t>28 de Febrero</t>
  </si>
  <si>
    <t>Baní</t>
  </si>
  <si>
    <t>Azua</t>
  </si>
  <si>
    <t>19, 20 y 21 de Febrero</t>
  </si>
  <si>
    <t>SUB-TOTAL CONFERENCIAS</t>
  </si>
  <si>
    <t>Curso de Certificación Orgánica de Fincas de Pitahaya</t>
  </si>
  <si>
    <t xml:space="preserve"> 8 de Marzo</t>
  </si>
  <si>
    <t xml:space="preserve"> 9 de Marzo</t>
  </si>
  <si>
    <t>Monte Plata</t>
  </si>
  <si>
    <t>San Cristóbal</t>
  </si>
  <si>
    <t>SUB-TOTAL CAPACITACIÓN</t>
  </si>
  <si>
    <t>Benjamín Toral, Luís Féliz, José Miguel Romero, Frank Féliz Olivares, Amadeo Escarramán y Francisco Luciano</t>
  </si>
  <si>
    <t>Curso "Desarrollo de la Producción Sostenible de Café"</t>
  </si>
  <si>
    <t>Víctor Payano y Eymi De Jesús</t>
  </si>
  <si>
    <t>5 al 10 de Marzo</t>
  </si>
  <si>
    <t>San Juan de la Maguana</t>
  </si>
  <si>
    <t>DEPARTAMENTO DE RECURSOS NATURALES</t>
  </si>
  <si>
    <t>Curso de Agricultura Orgánica en el Cultivo de Pitahaya</t>
  </si>
  <si>
    <t>José Nova y Marcos César Justo</t>
  </si>
  <si>
    <t>8 y 9 de Marzo</t>
  </si>
  <si>
    <t>Cumayasa, La Romana</t>
  </si>
  <si>
    <t>Juan Taveras y Luís Matos</t>
  </si>
  <si>
    <t>Curso sobre Manejo Tecnológico del Cultivo del Limón</t>
  </si>
  <si>
    <t>14 y 15 de Marzo</t>
  </si>
  <si>
    <t>Los Montones, San José de las Matas</t>
  </si>
  <si>
    <t>DEPARTAMENTO DE CAPACITACIÓN Y DIFUSIÓN DE TECNOLOGÍAS</t>
  </si>
  <si>
    <t>DEPARTAMENTO DE PRODUCCIÓN ANIMAL</t>
  </si>
  <si>
    <t>Manuel Atiles Pequero, José Luis Bueno, Marcos Espino</t>
  </si>
  <si>
    <t xml:space="preserve">Curso de producción y manejo sostenible de ovinos y caprinos </t>
  </si>
  <si>
    <t>César Montero, Bienvenido Carvajal</t>
  </si>
  <si>
    <t>9 de Marzo al 7 de Abril</t>
  </si>
  <si>
    <t>Uvero, Montecristi</t>
  </si>
  <si>
    <t>23 de Marzo</t>
  </si>
  <si>
    <t>19 al 24 de Marzo</t>
  </si>
  <si>
    <t>Jarabacoa</t>
  </si>
  <si>
    <t>Productores Benefic.:</t>
  </si>
  <si>
    <t>Horas Capacitación: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</si>
</sst>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#,##0.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8"/>
      <color rgb="FF000000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u val="double"/>
      <sz val="1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4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5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6" fillId="0" borderId="0" xfId="0" applyFont="1" applyAlignment="1"/>
    <xf numFmtId="0" fontId="13" fillId="0" borderId="0" xfId="0" applyFont="1"/>
    <xf numFmtId="0" fontId="18" fillId="0" borderId="0" xfId="0" applyFont="1"/>
    <xf numFmtId="4" fontId="18" fillId="0" borderId="0" xfId="0" applyNumberFormat="1" applyFont="1"/>
    <xf numFmtId="0" fontId="10" fillId="0" borderId="0" xfId="0" applyFont="1"/>
    <xf numFmtId="0" fontId="3" fillId="0" borderId="0" xfId="0" applyFont="1" applyAlignment="1">
      <alignment horizontal="center" wrapText="1"/>
    </xf>
    <xf numFmtId="1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0" fillId="0" borderId="0" xfId="0" applyFont="1" applyAlignment="1"/>
    <xf numFmtId="4" fontId="21" fillId="0" borderId="0" xfId="0" applyNumberFormat="1" applyFont="1"/>
    <xf numFmtId="0" fontId="10" fillId="0" borderId="0" xfId="0" applyFont="1" applyAlignment="1">
      <alignment horizontal="right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NumberFormat="1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justify" vertical="center" wrapText="1"/>
    </xf>
    <xf numFmtId="0" fontId="2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27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0" fillId="0" borderId="0" xfId="0" applyBorder="1"/>
    <xf numFmtId="0" fontId="28" fillId="0" borderId="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17" fontId="18" fillId="2" borderId="4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8" fillId="0" borderId="4" xfId="1" applyNumberFormat="1" applyFont="1" applyBorder="1" applyAlignment="1">
      <alignment horizontal="center" vertical="center" wrapText="1"/>
    </xf>
    <xf numFmtId="164" fontId="10" fillId="0" borderId="4" xfId="1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0" borderId="0" xfId="0" applyFont="1"/>
    <xf numFmtId="0" fontId="29" fillId="0" borderId="0" xfId="0" applyFont="1"/>
    <xf numFmtId="164" fontId="30" fillId="0" borderId="4" xfId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" fontId="1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" fontId="1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9" fillId="0" borderId="4" xfId="1" applyNumberFormat="1" applyFont="1" applyBorder="1" applyAlignment="1">
      <alignment horizontal="center" vertical="center" wrapText="1"/>
    </xf>
    <xf numFmtId="0" fontId="32" fillId="0" borderId="0" xfId="0" applyFont="1"/>
    <xf numFmtId="0" fontId="3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wrapText="1"/>
    </xf>
    <xf numFmtId="0" fontId="31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1" fillId="0" borderId="4" xfId="1" applyNumberFormat="1" applyFont="1" applyBorder="1" applyAlignment="1">
      <alignment horizontal="center" vertical="center" wrapText="1"/>
    </xf>
    <xf numFmtId="17" fontId="18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30" fillId="0" borderId="0" xfId="0" applyNumberFormat="1" applyFont="1"/>
    <xf numFmtId="4" fontId="33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10" fillId="0" borderId="4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2" xfId="0" applyFont="1" applyBorder="1" applyAlignment="1"/>
    <xf numFmtId="0" fontId="18" fillId="0" borderId="3" xfId="0" applyFont="1" applyBorder="1" applyAlignment="1"/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5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0" fillId="0" borderId="15" xfId="0" applyFont="1" applyBorder="1" applyAlignment="1">
      <alignment horizontal="left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CAPACITACIONES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8AE-46F1-BAC7-58897CFF27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37B-4439-8ABC-A3BCC5459D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37B-4439-8ABC-A3BCC5459DB5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ENERO!$B$46:$B$48</c:f>
              <c:strCache>
                <c:ptCount val="3"/>
                <c:pt idx="0">
                  <c:v>Cursos-Talleres:</c:v>
                </c:pt>
                <c:pt idx="1">
                  <c:v>Socializaciones:</c:v>
                </c:pt>
                <c:pt idx="2">
                  <c:v>Conferencias:</c:v>
                </c:pt>
              </c:strCache>
            </c:strRef>
          </c:cat>
          <c:val>
            <c:numRef>
              <c:f>ENERO!$C$46:$C$48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6F1-BAC7-58897CFF27F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28E-45A1-8516-97EF1C68D3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28E-45A1-8516-97EF1C68D3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ENERO!$D$46:$D$47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ENERO!$E$46:$E$47</c:f>
              <c:numCache>
                <c:formatCode>General</c:formatCode>
                <c:ptCount val="2"/>
                <c:pt idx="0">
                  <c:v>90</c:v>
                </c:pt>
                <c:pt idx="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B6-453C-B766-D4E6D7865D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CAPACITACIONES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A54-4593-8C4D-A19A870190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A54-4593-8C4D-A19A870190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A54-4593-8C4D-A19A8701908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FEBRERO!$B$56:$B$58</c:f>
              <c:strCache>
                <c:ptCount val="3"/>
                <c:pt idx="0">
                  <c:v>Cursos-Talleres:</c:v>
                </c:pt>
                <c:pt idx="1">
                  <c:v>Socializaciones:</c:v>
                </c:pt>
                <c:pt idx="2">
                  <c:v>Conferencias:</c:v>
                </c:pt>
              </c:strCache>
            </c:strRef>
          </c:cat>
          <c:val>
            <c:numRef>
              <c:f>FEBRERO!$C$56:$C$58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E-415C-97F3-07C2B0F45C9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CF-4D1C-BCA6-75B0646EC9D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FCF-4D1C-BCA6-75B0646EC9D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FEBRERO!$D$56:$D$57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FEBRERO!$E$56:$E$57</c:f>
              <c:numCache>
                <c:formatCode>General</c:formatCode>
                <c:ptCount val="2"/>
                <c:pt idx="0">
                  <c:v>109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69-4BE4-9C1F-59C59A80169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600">
                <a:latin typeface="+mj-lt"/>
              </a:rPr>
              <a:t>CAPACITACIONES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FA0-420D-B836-50ECF24E5C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FA0-420D-B836-50ECF24E5C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FA0-420D-B836-50ECF24E5C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FA0-420D-B836-50ECF24E5C6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MARZO!$B$70:$B$73</c:f>
              <c:strCache>
                <c:ptCount val="4"/>
                <c:pt idx="0">
                  <c:v>Cursos-Talleres:</c:v>
                </c:pt>
                <c:pt idx="1">
                  <c:v>Socializaciones:</c:v>
                </c:pt>
                <c:pt idx="2">
                  <c:v>Conferencias:</c:v>
                </c:pt>
                <c:pt idx="3">
                  <c:v>Días de Campo:</c:v>
                </c:pt>
              </c:strCache>
            </c:strRef>
          </c:cat>
          <c:val>
            <c:numRef>
              <c:f>MARZO!$C$70:$C$73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FA0-420D-B836-50ECF24E5C6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600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8FF-4F06-A2F6-0CF5B4EF3F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8FF-4F06-A2F6-0CF5B4EF3F2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MARZO!$D$70:$D$71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MARZO!$E$70:$E$71</c:f>
              <c:numCache>
                <c:formatCode>General</c:formatCode>
                <c:ptCount val="2"/>
                <c:pt idx="0">
                  <c:v>207</c:v>
                </c:pt>
                <c:pt idx="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8FF-4F06-A2F6-0CF5B4EF3F2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49</xdr:row>
      <xdr:rowOff>38100</xdr:rowOff>
    </xdr:from>
    <xdr:to>
      <xdr:col>2</xdr:col>
      <xdr:colOff>914400</xdr:colOff>
      <xdr:row>59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D9E2840-FEA4-44B1-801D-FDB9A45DAE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1085850</xdr:colOff>
      <xdr:row>49</xdr:row>
      <xdr:rowOff>47625</xdr:rowOff>
    </xdr:from>
    <xdr:to>
      <xdr:col>5</xdr:col>
      <xdr:colOff>28575</xdr:colOff>
      <xdr:row>59</xdr:row>
      <xdr:rowOff>66674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52BA8AC-388D-4717-AADA-9DF403C61F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096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38100"/>
          <a:ext cx="14382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609600"/>
          <a:ext cx="8763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5" name="Picture 1" descr="Logo CONIAF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8100"/>
          <a:ext cx="876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0</xdr:rowOff>
    </xdr:from>
    <xdr:to>
      <xdr:col>2</xdr:col>
      <xdr:colOff>57150</xdr:colOff>
      <xdr:row>3</xdr:row>
      <xdr:rowOff>95250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514350"/>
          <a:ext cx="10096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6096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114301</xdr:colOff>
      <xdr:row>59</xdr:row>
      <xdr:rowOff>85723</xdr:rowOff>
    </xdr:from>
    <xdr:to>
      <xdr:col>2</xdr:col>
      <xdr:colOff>1209675</xdr:colOff>
      <xdr:row>70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4BA3D5B-869A-4FC3-9B8F-72BD923932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59</xdr:row>
      <xdr:rowOff>104775</xdr:rowOff>
    </xdr:from>
    <xdr:to>
      <xdr:col>6</xdr:col>
      <xdr:colOff>304800</xdr:colOff>
      <xdr:row>70</xdr:row>
      <xdr:rowOff>57150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FDAFD22-E0AC-4A06-9CEA-DCADE5A1A0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1</xdr:col>
      <xdr:colOff>1219200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228600"/>
          <a:ext cx="120967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3</xdr:col>
      <xdr:colOff>47625</xdr:colOff>
      <xdr:row>85</xdr:row>
      <xdr:rowOff>119063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564B12F-218C-4B4D-B1BF-446839CDC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962026</xdr:colOff>
      <xdr:row>75</xdr:row>
      <xdr:rowOff>19050</xdr:rowOff>
    </xdr:from>
    <xdr:to>
      <xdr:col>7</xdr:col>
      <xdr:colOff>238126</xdr:colOff>
      <xdr:row>85</xdr:row>
      <xdr:rowOff>161925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1021751-D4C4-4EF3-8220-D5C024F23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609600"/>
          <a:ext cx="1200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609600"/>
          <a:ext cx="12001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38100</xdr:rowOff>
    </xdr:from>
    <xdr:to>
      <xdr:col>2</xdr:col>
      <xdr:colOff>9525</xdr:colOff>
      <xdr:row>7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609600"/>
          <a:ext cx="1209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609600"/>
          <a:ext cx="12096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3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609600"/>
          <a:ext cx="12858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2</xdr:col>
      <xdr:colOff>95250</xdr:colOff>
      <xdr:row>3</xdr:row>
      <xdr:rowOff>38100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66675"/>
          <a:ext cx="13811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"/>
  <sheetViews>
    <sheetView topLeftCell="A37" zoomScaleNormal="100" workbookViewId="0">
      <selection activeCell="D31" sqref="D31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168" t="s">
        <v>13</v>
      </c>
      <c r="B1" s="168"/>
      <c r="C1" s="168"/>
      <c r="D1" s="168"/>
      <c r="E1" s="168"/>
      <c r="F1" s="168"/>
      <c r="G1" s="168"/>
      <c r="H1" s="168"/>
      <c r="I1" s="168"/>
      <c r="J1" s="66"/>
    </row>
    <row r="2" spans="1:17" ht="15" customHeight="1" x14ac:dyDescent="0.25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66"/>
    </row>
    <row r="3" spans="1:17" ht="15" customHeight="1" x14ac:dyDescent="0.25">
      <c r="A3" s="170" t="s">
        <v>23</v>
      </c>
      <c r="B3" s="170"/>
      <c r="C3" s="170"/>
      <c r="D3" s="170"/>
      <c r="E3" s="170"/>
      <c r="F3" s="170"/>
      <c r="G3" s="170"/>
      <c r="H3" s="170"/>
      <c r="I3" s="170"/>
      <c r="J3" s="66"/>
    </row>
    <row r="4" spans="1:17" x14ac:dyDescent="0.25">
      <c r="A4" s="169"/>
      <c r="B4" s="169"/>
      <c r="C4" s="169"/>
      <c r="D4" s="169"/>
      <c r="E4" s="169"/>
      <c r="F4" s="169"/>
      <c r="G4" s="169"/>
      <c r="H4" s="169"/>
      <c r="I4" s="169"/>
      <c r="J4" s="66"/>
    </row>
    <row r="5" spans="1:17" x14ac:dyDescent="0.25">
      <c r="A5" s="41"/>
      <c r="B5" s="41"/>
      <c r="C5" s="41"/>
      <c r="D5" s="41"/>
      <c r="E5" s="41"/>
      <c r="F5" s="41"/>
      <c r="G5" s="41"/>
      <c r="H5" s="41"/>
      <c r="I5" s="41"/>
      <c r="J5" s="66"/>
    </row>
    <row r="6" spans="1:17" ht="15" customHeight="1" x14ac:dyDescent="0.25">
      <c r="A6" s="171" t="s">
        <v>24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</row>
    <row r="7" spans="1:17" ht="15.75" thickBot="1" x14ac:dyDescent="0.3">
      <c r="A7" s="3"/>
      <c r="B7" s="3"/>
      <c r="C7" s="3"/>
      <c r="D7" s="3"/>
      <c r="E7" s="3"/>
      <c r="F7" s="3"/>
      <c r="G7" s="3"/>
      <c r="H7" s="47"/>
      <c r="I7" s="47"/>
      <c r="J7" s="3"/>
      <c r="K7" s="3"/>
    </row>
    <row r="8" spans="1:17" ht="15.75" customHeight="1" thickBot="1" x14ac:dyDescent="0.3">
      <c r="A8" s="138" t="s">
        <v>0</v>
      </c>
      <c r="B8" s="152" t="s">
        <v>1</v>
      </c>
      <c r="C8" s="153"/>
      <c r="D8" s="154" t="s">
        <v>2</v>
      </c>
      <c r="E8" s="154" t="s">
        <v>21</v>
      </c>
      <c r="F8" s="154" t="s">
        <v>50</v>
      </c>
      <c r="G8" s="138" t="s">
        <v>3</v>
      </c>
      <c r="H8" s="141" t="s">
        <v>7</v>
      </c>
      <c r="I8" s="142"/>
      <c r="J8" s="143" t="s">
        <v>25</v>
      </c>
      <c r="K8" s="143" t="s">
        <v>26</v>
      </c>
    </row>
    <row r="9" spans="1:17" ht="15" customHeight="1" x14ac:dyDescent="0.25">
      <c r="A9" s="151"/>
      <c r="B9" s="138" t="s">
        <v>4</v>
      </c>
      <c r="C9" s="138" t="s">
        <v>5</v>
      </c>
      <c r="D9" s="155"/>
      <c r="E9" s="155"/>
      <c r="F9" s="155"/>
      <c r="G9" s="139"/>
      <c r="H9" s="165" t="s">
        <v>6</v>
      </c>
      <c r="I9" s="165" t="s">
        <v>17</v>
      </c>
      <c r="J9" s="144"/>
      <c r="K9" s="146"/>
    </row>
    <row r="10" spans="1:17" ht="15" customHeight="1" thickBot="1" x14ac:dyDescent="0.3">
      <c r="A10" s="148"/>
      <c r="B10" s="148"/>
      <c r="C10" s="148"/>
      <c r="D10" s="156"/>
      <c r="E10" s="156"/>
      <c r="F10" s="156"/>
      <c r="G10" s="140"/>
      <c r="H10" s="166"/>
      <c r="I10" s="167"/>
      <c r="J10" s="145"/>
      <c r="K10" s="147"/>
    </row>
    <row r="11" spans="1:17" ht="45" customHeight="1" thickBot="1" x14ac:dyDescent="0.3">
      <c r="A11" s="74">
        <v>1</v>
      </c>
      <c r="B11" s="46" t="s">
        <v>48</v>
      </c>
      <c r="C11" s="72" t="s">
        <v>27</v>
      </c>
      <c r="D11" s="46" t="s">
        <v>28</v>
      </c>
      <c r="E11" s="46" t="s">
        <v>29</v>
      </c>
      <c r="F11" s="23">
        <v>18</v>
      </c>
      <c r="G11" s="48" t="s">
        <v>67</v>
      </c>
      <c r="H11" s="49">
        <v>5</v>
      </c>
      <c r="I11" s="49">
        <v>44</v>
      </c>
      <c r="J11" s="81">
        <v>43209.5</v>
      </c>
      <c r="K11" s="81">
        <v>34000</v>
      </c>
    </row>
    <row r="12" spans="1:17" ht="47.25" customHeight="1" thickBot="1" x14ac:dyDescent="0.3">
      <c r="A12" s="22">
        <v>1</v>
      </c>
      <c r="B12" s="22" t="s">
        <v>18</v>
      </c>
      <c r="C12" s="73" t="s">
        <v>30</v>
      </c>
      <c r="D12" s="22" t="s">
        <v>28</v>
      </c>
      <c r="E12" s="22" t="s">
        <v>31</v>
      </c>
      <c r="F12" s="24">
        <v>18</v>
      </c>
      <c r="G12" s="50" t="s">
        <v>32</v>
      </c>
      <c r="H12" s="25">
        <v>6</v>
      </c>
      <c r="I12" s="25">
        <v>39</v>
      </c>
      <c r="J12" s="82">
        <v>43349</v>
      </c>
      <c r="K12" s="82">
        <v>37000</v>
      </c>
    </row>
    <row r="13" spans="1:17" ht="97.5" customHeight="1" thickBot="1" x14ac:dyDescent="0.3">
      <c r="A13" s="74">
        <v>1</v>
      </c>
      <c r="B13" s="22" t="s">
        <v>33</v>
      </c>
      <c r="C13" s="73" t="s">
        <v>36</v>
      </c>
      <c r="D13" s="22" t="s">
        <v>28</v>
      </c>
      <c r="E13" s="22" t="s">
        <v>34</v>
      </c>
      <c r="F13" s="24">
        <v>18</v>
      </c>
      <c r="G13" s="50" t="s">
        <v>35</v>
      </c>
      <c r="H13" s="44">
        <v>0</v>
      </c>
      <c r="I13" s="44">
        <v>50</v>
      </c>
      <c r="J13" s="82">
        <v>30800</v>
      </c>
      <c r="K13" s="82">
        <v>37000</v>
      </c>
      <c r="L13" s="6"/>
      <c r="M13" s="6"/>
      <c r="N13" s="6"/>
      <c r="O13" s="6"/>
      <c r="P13" s="6"/>
      <c r="Q13" s="6"/>
    </row>
    <row r="14" spans="1:17" ht="15.75" customHeight="1" thickBot="1" x14ac:dyDescent="0.3">
      <c r="A14" s="75">
        <f>SUM(A11:A13)</f>
        <v>3</v>
      </c>
      <c r="B14" s="133" t="s">
        <v>12</v>
      </c>
      <c r="C14" s="134"/>
      <c r="D14" s="134"/>
      <c r="E14" s="135"/>
      <c r="F14" s="83">
        <f>F11+F12+F13</f>
        <v>54</v>
      </c>
      <c r="G14" s="84"/>
      <c r="H14" s="43">
        <f>+H11+H12+H13</f>
        <v>11</v>
      </c>
      <c r="I14" s="43">
        <f>+I11+I12+I13</f>
        <v>133</v>
      </c>
      <c r="J14" s="64">
        <f>+J11</f>
        <v>43209.5</v>
      </c>
      <c r="K14" s="64">
        <f>SUM(K11)</f>
        <v>34000</v>
      </c>
      <c r="L14" s="5"/>
      <c r="M14" s="5"/>
      <c r="N14" s="38"/>
      <c r="O14" s="38"/>
      <c r="P14" s="38"/>
      <c r="Q14" s="38"/>
    </row>
    <row r="15" spans="1:17" ht="15.75" customHeight="1" thickBot="1" x14ac:dyDescent="0.3">
      <c r="A15" s="157" t="s">
        <v>11</v>
      </c>
      <c r="B15" s="158"/>
      <c r="C15" s="158"/>
      <c r="D15" s="158"/>
      <c r="E15" s="158"/>
      <c r="F15" s="158"/>
      <c r="G15" s="159"/>
      <c r="H15" s="63"/>
      <c r="I15" s="63"/>
      <c r="J15" s="64">
        <f>+J14</f>
        <v>43209.5</v>
      </c>
      <c r="K15" s="65">
        <f>+K14*1.1</f>
        <v>37400</v>
      </c>
    </row>
    <row r="16" spans="1:17" ht="15.75" customHeight="1" thickBot="1" x14ac:dyDescent="0.3">
      <c r="A16" s="133" t="s">
        <v>75</v>
      </c>
      <c r="B16" s="160"/>
      <c r="C16" s="160"/>
      <c r="D16" s="160"/>
      <c r="E16" s="160"/>
      <c r="F16" s="160"/>
      <c r="G16" s="161"/>
      <c r="H16" s="67"/>
      <c r="I16" s="67"/>
      <c r="J16" s="162">
        <f>+K15+J15</f>
        <v>80609.5</v>
      </c>
      <c r="K16" s="159"/>
    </row>
    <row r="19" spans="1:11" x14ac:dyDescent="0.25">
      <c r="A19" s="163" t="s">
        <v>37</v>
      </c>
      <c r="B19" s="164"/>
      <c r="C19" s="164"/>
      <c r="D19" s="16"/>
      <c r="E19" s="16"/>
      <c r="F19" s="16"/>
      <c r="G19" s="16"/>
      <c r="H19" s="53"/>
      <c r="I19" s="53"/>
      <c r="J19" s="54"/>
      <c r="K19" s="55"/>
    </row>
    <row r="20" spans="1:11" ht="15.75" thickBot="1" x14ac:dyDescent="0.3">
      <c r="A20" s="42"/>
      <c r="B20" s="62"/>
      <c r="C20" s="62"/>
      <c r="D20" s="16"/>
      <c r="E20" s="16"/>
      <c r="F20" s="16"/>
      <c r="G20" s="16"/>
      <c r="H20" s="53"/>
      <c r="I20" s="53"/>
      <c r="J20" s="54"/>
      <c r="K20" s="55"/>
    </row>
    <row r="21" spans="1:11" ht="15.75" thickBot="1" x14ac:dyDescent="0.3">
      <c r="A21" s="138" t="s">
        <v>0</v>
      </c>
      <c r="B21" s="152" t="s">
        <v>38</v>
      </c>
      <c r="C21" s="153"/>
      <c r="D21" s="154" t="s">
        <v>2</v>
      </c>
      <c r="E21" s="154" t="s">
        <v>21</v>
      </c>
      <c r="F21" s="154" t="s">
        <v>50</v>
      </c>
      <c r="G21" s="138" t="s">
        <v>3</v>
      </c>
      <c r="H21" s="141" t="s">
        <v>7</v>
      </c>
      <c r="I21" s="142"/>
      <c r="J21" s="143" t="s">
        <v>25</v>
      </c>
      <c r="K21" s="143" t="s">
        <v>26</v>
      </c>
    </row>
    <row r="22" spans="1:11" x14ac:dyDescent="0.25">
      <c r="A22" s="151"/>
      <c r="B22" s="138" t="s">
        <v>39</v>
      </c>
      <c r="C22" s="138" t="s">
        <v>5</v>
      </c>
      <c r="D22" s="155"/>
      <c r="E22" s="155"/>
      <c r="F22" s="155"/>
      <c r="G22" s="139"/>
      <c r="H22" s="149" t="s">
        <v>6</v>
      </c>
      <c r="I22" s="149" t="s">
        <v>17</v>
      </c>
      <c r="J22" s="144"/>
      <c r="K22" s="146"/>
    </row>
    <row r="23" spans="1:11" ht="15.75" thickBot="1" x14ac:dyDescent="0.3">
      <c r="A23" s="148"/>
      <c r="B23" s="148"/>
      <c r="C23" s="148"/>
      <c r="D23" s="156"/>
      <c r="E23" s="156"/>
      <c r="F23" s="156"/>
      <c r="G23" s="140"/>
      <c r="H23" s="147"/>
      <c r="I23" s="150"/>
      <c r="J23" s="145"/>
      <c r="K23" s="147"/>
    </row>
    <row r="24" spans="1:11" ht="29.25" thickBot="1" x14ac:dyDescent="0.3">
      <c r="A24" s="69">
        <v>1</v>
      </c>
      <c r="B24" s="69" t="s">
        <v>40</v>
      </c>
      <c r="C24" s="69" t="s">
        <v>41</v>
      </c>
      <c r="D24" s="69" t="s">
        <v>40</v>
      </c>
      <c r="E24" s="70" t="s">
        <v>65</v>
      </c>
      <c r="F24" s="69">
        <v>2</v>
      </c>
      <c r="G24" s="69" t="s">
        <v>42</v>
      </c>
      <c r="H24" s="69">
        <v>35</v>
      </c>
      <c r="I24" s="69">
        <v>0</v>
      </c>
      <c r="J24" s="88">
        <v>9315</v>
      </c>
      <c r="K24" s="88">
        <v>0</v>
      </c>
    </row>
    <row r="25" spans="1:11" ht="29.25" thickBot="1" x14ac:dyDescent="0.3">
      <c r="A25" s="69">
        <v>1</v>
      </c>
      <c r="B25" s="69" t="s">
        <v>40</v>
      </c>
      <c r="C25" s="69" t="s">
        <v>41</v>
      </c>
      <c r="D25" s="69" t="s">
        <v>40</v>
      </c>
      <c r="E25" s="70" t="s">
        <v>66</v>
      </c>
      <c r="F25" s="69">
        <v>2</v>
      </c>
      <c r="G25" s="69" t="s">
        <v>42</v>
      </c>
      <c r="H25" s="69">
        <v>44</v>
      </c>
      <c r="I25" s="69">
        <v>0</v>
      </c>
      <c r="J25" s="88">
        <v>9315</v>
      </c>
      <c r="K25" s="88">
        <v>0</v>
      </c>
    </row>
    <row r="26" spans="1:11" ht="15.75" customHeight="1" thickBot="1" x14ac:dyDescent="0.3">
      <c r="A26" s="76">
        <f>SUM(A24:A25)</f>
        <v>2</v>
      </c>
      <c r="B26" s="133" t="s">
        <v>12</v>
      </c>
      <c r="C26" s="134"/>
      <c r="D26" s="134"/>
      <c r="E26" s="135"/>
      <c r="F26" s="43">
        <f>+F25+F24</f>
        <v>4</v>
      </c>
      <c r="G26" s="44"/>
      <c r="H26" s="43">
        <f>+H24+H25</f>
        <v>79</v>
      </c>
      <c r="I26" s="43">
        <f>+I25+I24+I23</f>
        <v>0</v>
      </c>
      <c r="J26" s="89">
        <f>+J25+J24+J23</f>
        <v>18630</v>
      </c>
      <c r="K26" s="89">
        <f>+K25+K24+K23</f>
        <v>0</v>
      </c>
    </row>
    <row r="27" spans="1:11" ht="15.75" thickBot="1" x14ac:dyDescent="0.3">
      <c r="A27" s="129" t="s">
        <v>11</v>
      </c>
      <c r="B27" s="130"/>
      <c r="C27" s="130"/>
      <c r="D27" s="130"/>
      <c r="E27" s="130"/>
      <c r="F27" s="130"/>
      <c r="G27" s="130"/>
      <c r="H27" s="63"/>
      <c r="I27" s="51"/>
      <c r="J27" s="64">
        <f>+J26</f>
        <v>18630</v>
      </c>
      <c r="K27" s="64">
        <f>+K26*1.1</f>
        <v>0</v>
      </c>
    </row>
    <row r="28" spans="1:11" ht="15.75" thickBot="1" x14ac:dyDescent="0.3">
      <c r="A28" s="131" t="s">
        <v>75</v>
      </c>
      <c r="B28" s="132"/>
      <c r="C28" s="132"/>
      <c r="D28" s="132"/>
      <c r="E28" s="132"/>
      <c r="F28" s="132"/>
      <c r="G28" s="132"/>
      <c r="H28" s="52"/>
      <c r="I28" s="52"/>
      <c r="J28" s="136">
        <f>+K27+J27</f>
        <v>18630</v>
      </c>
      <c r="K28" s="130"/>
    </row>
    <row r="29" spans="1:11" x14ac:dyDescent="0.25">
      <c r="A29" s="31"/>
      <c r="B29" s="71"/>
      <c r="C29" s="71"/>
      <c r="D29" s="71"/>
      <c r="E29" s="71"/>
      <c r="F29" s="71"/>
      <c r="G29" s="71"/>
      <c r="H29" s="53"/>
      <c r="I29" s="53"/>
      <c r="J29" s="54"/>
      <c r="K29" s="55"/>
    </row>
    <row r="30" spans="1:11" x14ac:dyDescent="0.25">
      <c r="A30" s="31"/>
      <c r="B30" s="71"/>
      <c r="C30" s="71"/>
      <c r="D30" s="71"/>
      <c r="E30" s="71"/>
      <c r="F30" s="71"/>
      <c r="G30" s="71"/>
      <c r="H30" s="53"/>
      <c r="I30" s="53"/>
      <c r="J30" s="54"/>
      <c r="K30" s="55"/>
    </row>
    <row r="31" spans="1:11" x14ac:dyDescent="0.25">
      <c r="A31" s="15"/>
      <c r="B31" s="16"/>
      <c r="C31" s="16"/>
      <c r="D31" s="16"/>
      <c r="E31" s="16"/>
      <c r="F31" s="16"/>
      <c r="G31" s="16"/>
      <c r="H31" s="56"/>
      <c r="I31" s="57"/>
      <c r="J31" s="58"/>
      <c r="K31" s="59"/>
    </row>
    <row r="32" spans="1:11" x14ac:dyDescent="0.25">
      <c r="B32" s="14"/>
      <c r="D32" s="137" t="s">
        <v>43</v>
      </c>
      <c r="E32" s="137"/>
      <c r="F32" s="137"/>
      <c r="G32" s="137"/>
      <c r="H32" s="137"/>
      <c r="I32" s="60"/>
    </row>
    <row r="33" spans="1:10" x14ac:dyDescent="0.25">
      <c r="B33" s="14"/>
      <c r="D33" s="40"/>
      <c r="E33" s="40"/>
      <c r="F33" s="40"/>
      <c r="G33" s="40"/>
      <c r="H33" s="40"/>
      <c r="I33" s="60"/>
    </row>
    <row r="34" spans="1:10" x14ac:dyDescent="0.25">
      <c r="A34" s="19" t="s">
        <v>15</v>
      </c>
      <c r="B34" s="19"/>
      <c r="C34" s="39">
        <v>3</v>
      </c>
      <c r="D34" s="127" t="s">
        <v>64</v>
      </c>
      <c r="E34" s="127"/>
      <c r="F34" s="127"/>
      <c r="G34" s="11">
        <f>+J15+J27</f>
        <v>61839.5</v>
      </c>
      <c r="H34" s="60"/>
      <c r="I34" s="60"/>
      <c r="J34" t="s">
        <v>14</v>
      </c>
    </row>
    <row r="35" spans="1:10" x14ac:dyDescent="0.25">
      <c r="A35" s="19" t="s">
        <v>8</v>
      </c>
      <c r="B35" s="19"/>
      <c r="C35" s="39">
        <v>0</v>
      </c>
      <c r="D35" s="127" t="s">
        <v>44</v>
      </c>
      <c r="E35" s="127"/>
      <c r="F35" s="127"/>
      <c r="G35" s="11">
        <f>+K15+K27</f>
        <v>37400</v>
      </c>
      <c r="H35" s="60"/>
      <c r="I35" s="60"/>
    </row>
    <row r="36" spans="1:10" x14ac:dyDescent="0.25">
      <c r="A36" s="12" t="s">
        <v>45</v>
      </c>
      <c r="B36" s="10"/>
      <c r="C36" s="45">
        <v>2</v>
      </c>
      <c r="G36" s="10"/>
      <c r="H36" s="60"/>
      <c r="I36" s="60"/>
    </row>
    <row r="37" spans="1:10" x14ac:dyDescent="0.25">
      <c r="A37" s="12" t="s">
        <v>19</v>
      </c>
      <c r="B37" s="10"/>
      <c r="C37" s="45">
        <v>0</v>
      </c>
      <c r="G37" s="10"/>
      <c r="H37" s="60"/>
      <c r="I37" s="60"/>
    </row>
    <row r="38" spans="1:10" x14ac:dyDescent="0.25">
      <c r="A38" s="12" t="s">
        <v>46</v>
      </c>
      <c r="B38" s="10"/>
      <c r="C38" s="45">
        <f>+F14+F26</f>
        <v>58</v>
      </c>
      <c r="F38" s="37"/>
      <c r="G38" s="10"/>
      <c r="H38" s="60"/>
      <c r="I38" s="60"/>
    </row>
    <row r="39" spans="1:10" x14ac:dyDescent="0.25">
      <c r="A39" s="12" t="s">
        <v>9</v>
      </c>
      <c r="B39" s="12"/>
      <c r="C39" s="61">
        <f>+H14+H26</f>
        <v>90</v>
      </c>
      <c r="E39" s="128" t="s">
        <v>47</v>
      </c>
      <c r="F39" s="128"/>
      <c r="G39" s="20">
        <f>+G35+G34</f>
        <v>99239.5</v>
      </c>
      <c r="H39" s="60"/>
      <c r="I39" s="60"/>
    </row>
    <row r="40" spans="1:10" ht="15.75" thickBot="1" x14ac:dyDescent="0.3">
      <c r="A40" s="12" t="s">
        <v>10</v>
      </c>
      <c r="B40" s="12"/>
      <c r="C40" s="61">
        <f>+I14+I26</f>
        <v>133</v>
      </c>
      <c r="H40" s="60"/>
      <c r="I40" s="60"/>
    </row>
    <row r="41" spans="1:10" x14ac:dyDescent="0.25">
      <c r="B41" s="21" t="s">
        <v>20</v>
      </c>
      <c r="C41" s="68">
        <f>+C40+C39</f>
        <v>223</v>
      </c>
      <c r="H41" s="60"/>
      <c r="I41" s="60"/>
    </row>
    <row r="44" spans="1:10" x14ac:dyDescent="0.25">
      <c r="C44" s="78" t="s">
        <v>63</v>
      </c>
      <c r="D44" s="77"/>
    </row>
    <row r="46" spans="1:10" x14ac:dyDescent="0.25">
      <c r="B46" s="19" t="s">
        <v>15</v>
      </c>
      <c r="C46" s="18">
        <v>3</v>
      </c>
      <c r="D46" s="12" t="s">
        <v>22</v>
      </c>
      <c r="E46" s="10">
        <v>90</v>
      </c>
    </row>
    <row r="47" spans="1:10" x14ac:dyDescent="0.25">
      <c r="B47" s="19" t="s">
        <v>8</v>
      </c>
      <c r="C47" s="18">
        <v>0</v>
      </c>
      <c r="D47" s="12" t="s">
        <v>61</v>
      </c>
      <c r="E47" s="10">
        <v>133</v>
      </c>
    </row>
    <row r="48" spans="1:10" x14ac:dyDescent="0.25">
      <c r="B48" s="12" t="s">
        <v>45</v>
      </c>
      <c r="C48" s="18">
        <v>2</v>
      </c>
      <c r="D48" s="12" t="s">
        <v>62</v>
      </c>
      <c r="E48" s="10">
        <f>+E47+E46</f>
        <v>223</v>
      </c>
    </row>
    <row r="49" spans="5:5" x14ac:dyDescent="0.25">
      <c r="E49" s="10"/>
    </row>
  </sheetData>
  <mergeCells count="44">
    <mergeCell ref="A1:I1"/>
    <mergeCell ref="A2:I2"/>
    <mergeCell ref="A4:I4"/>
    <mergeCell ref="A3:I3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  <mergeCell ref="I9:I10"/>
    <mergeCell ref="A15:G15"/>
    <mergeCell ref="A16:G16"/>
    <mergeCell ref="J16:K16"/>
    <mergeCell ref="A19:C19"/>
    <mergeCell ref="B14:E14"/>
    <mergeCell ref="A21:A23"/>
    <mergeCell ref="B21:C21"/>
    <mergeCell ref="D21:D23"/>
    <mergeCell ref="E21:E23"/>
    <mergeCell ref="F21:F23"/>
    <mergeCell ref="B26:E26"/>
    <mergeCell ref="J28:K28"/>
    <mergeCell ref="D32:H32"/>
    <mergeCell ref="G21:G23"/>
    <mergeCell ref="H21:I21"/>
    <mergeCell ref="J21:J23"/>
    <mergeCell ref="K21:K23"/>
    <mergeCell ref="B22:B23"/>
    <mergeCell ref="C22:C23"/>
    <mergeCell ref="H22:H23"/>
    <mergeCell ref="I22:I23"/>
    <mergeCell ref="D34:F34"/>
    <mergeCell ref="D35:F35"/>
    <mergeCell ref="E39:F39"/>
    <mergeCell ref="A27:G27"/>
    <mergeCell ref="A28:G28"/>
  </mergeCells>
  <pageMargins left="0.51181102362204722" right="0.23622047244094491" top="0.43307086614173229" bottom="0.35433070866141736" header="0.31496062992125984" footer="0.31496062992125984"/>
  <pageSetup scale="80" orientation="landscape" r:id="rId1"/>
  <headerFooter>
    <oddFooter>&amp;C1.Carmen 2018/Ejecución Capacitaciones/Ejecución Capacitación por mes</oddFooter>
  </headerFooter>
  <rowBreaks count="1" manualBreakCount="1">
    <brk id="30" max="10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9"/>
  <sheetViews>
    <sheetView workbookViewId="0">
      <selection activeCell="E11" sqref="E11"/>
    </sheetView>
  </sheetViews>
  <sheetFormatPr baseColWidth="10" defaultRowHeight="15" x14ac:dyDescent="0.25"/>
  <cols>
    <col min="1" max="1" width="5.140625" customWidth="1"/>
    <col min="2" max="2" width="21.28515625" customWidth="1"/>
    <col min="3" max="3" width="30.5703125" customWidth="1"/>
    <col min="4" max="4" width="16.7109375" customWidth="1"/>
    <col min="5" max="5" width="14.5703125" customWidth="1"/>
    <col min="6" max="6" width="16.28515625" customWidth="1"/>
    <col min="7" max="7" width="10.85546875" customWidth="1"/>
  </cols>
  <sheetData>
    <row r="1" spans="1:9" ht="15" customHeight="1" x14ac:dyDescent="0.25">
      <c r="A1" s="189" t="s">
        <v>13</v>
      </c>
      <c r="B1" s="189"/>
      <c r="C1" s="189"/>
      <c r="D1" s="189"/>
      <c r="E1" s="189"/>
      <c r="F1" s="189"/>
      <c r="G1" s="189"/>
      <c r="H1" s="189"/>
      <c r="I1" s="189"/>
    </row>
    <row r="2" spans="1:9" ht="15" customHeight="1" x14ac:dyDescent="0.25">
      <c r="A2" s="189" t="s">
        <v>16</v>
      </c>
      <c r="B2" s="189"/>
      <c r="C2" s="189"/>
      <c r="D2" s="189"/>
      <c r="E2" s="189"/>
      <c r="F2" s="189"/>
      <c r="G2" s="189"/>
      <c r="H2" s="189"/>
      <c r="I2" s="189"/>
    </row>
    <row r="3" spans="1:9" x14ac:dyDescent="0.25">
      <c r="A3" s="33"/>
      <c r="B3" s="33"/>
      <c r="C3" s="33"/>
      <c r="D3" s="33"/>
      <c r="E3" s="33"/>
      <c r="F3" s="33"/>
      <c r="G3" s="33"/>
      <c r="H3" s="33"/>
      <c r="I3" s="33"/>
    </row>
    <row r="4" spans="1:9" ht="15" customHeight="1" x14ac:dyDescent="0.25">
      <c r="A4" s="170" t="s">
        <v>58</v>
      </c>
      <c r="B4" s="170"/>
      <c r="C4" s="170"/>
      <c r="D4" s="170"/>
      <c r="E4" s="170"/>
      <c r="F4" s="170"/>
      <c r="G4" s="170"/>
      <c r="H4" s="170"/>
      <c r="I4" s="170"/>
    </row>
    <row r="5" spans="1:9" x14ac:dyDescent="0.25">
      <c r="A5" s="184"/>
      <c r="B5" s="184"/>
      <c r="C5" s="184"/>
      <c r="D5" s="184"/>
      <c r="E5" s="184"/>
      <c r="F5" s="184"/>
      <c r="G5" s="184"/>
      <c r="H5" s="184"/>
      <c r="I5" s="184"/>
    </row>
    <row r="6" spans="1:9" x14ac:dyDescent="0.25">
      <c r="A6" s="10"/>
      <c r="B6" s="10"/>
      <c r="C6" s="10"/>
      <c r="D6" s="10"/>
      <c r="E6" s="10"/>
      <c r="F6" s="10"/>
      <c r="G6" s="10"/>
      <c r="H6" s="10"/>
      <c r="I6" s="32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32"/>
    </row>
    <row r="8" spans="1:9" x14ac:dyDescent="0.25">
      <c r="A8" s="10"/>
      <c r="B8" s="10"/>
      <c r="C8" s="10"/>
      <c r="D8" s="10"/>
      <c r="E8" s="10"/>
      <c r="F8" s="10"/>
      <c r="G8" s="10"/>
      <c r="H8" s="10"/>
      <c r="I8" s="32"/>
    </row>
    <row r="9" spans="1:9" x14ac:dyDescent="0.25">
      <c r="A9" s="10"/>
      <c r="B9" s="10"/>
      <c r="C9" s="10"/>
      <c r="D9" s="10"/>
      <c r="E9" s="10"/>
      <c r="F9" s="10"/>
      <c r="G9" s="10"/>
      <c r="H9" s="10"/>
      <c r="I9" s="32"/>
    </row>
  </sheetData>
  <mergeCells count="4">
    <mergeCell ref="A1:I1"/>
    <mergeCell ref="A2:I2"/>
    <mergeCell ref="A4:I4"/>
    <mergeCell ref="A5:I5"/>
  </mergeCells>
  <pageMargins left="0.25" right="0.25" top="0.75" bottom="0.75" header="0.3" footer="0.3"/>
  <pageSetup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workbookViewId="0">
      <selection activeCell="F6" sqref="F6"/>
    </sheetView>
  </sheetViews>
  <sheetFormatPr baseColWidth="10" defaultRowHeight="15" x14ac:dyDescent="0.25"/>
  <cols>
    <col min="1" max="1" width="4.5703125" customWidth="1"/>
    <col min="2" max="2" width="21.5703125" customWidth="1"/>
    <col min="3" max="3" width="22.85546875" customWidth="1"/>
    <col min="4" max="4" width="14.85546875" customWidth="1"/>
    <col min="5" max="5" width="12.140625" customWidth="1"/>
    <col min="6" max="6" width="23.7109375" customWidth="1"/>
    <col min="7" max="7" width="10.42578125" customWidth="1"/>
    <col min="8" max="8" width="13" customWidth="1"/>
  </cols>
  <sheetData>
    <row r="1" spans="1:11" ht="15.75" x14ac:dyDescent="0.25">
      <c r="A1" s="182" t="s">
        <v>13</v>
      </c>
      <c r="B1" s="182"/>
      <c r="C1" s="182"/>
      <c r="D1" s="182"/>
      <c r="E1" s="182"/>
      <c r="F1" s="182"/>
      <c r="G1" s="182"/>
      <c r="H1" s="182"/>
      <c r="I1" s="182"/>
    </row>
    <row r="2" spans="1:11" ht="15.75" customHeight="1" x14ac:dyDescent="0.25">
      <c r="A2" s="182" t="s">
        <v>16</v>
      </c>
      <c r="B2" s="182"/>
      <c r="C2" s="182"/>
      <c r="D2" s="182"/>
      <c r="E2" s="182"/>
      <c r="F2" s="182"/>
      <c r="G2" s="182"/>
      <c r="H2" s="182"/>
      <c r="I2" s="182"/>
    </row>
    <row r="3" spans="1:11" ht="15" customHeight="1" x14ac:dyDescent="0.25">
      <c r="A3" s="9"/>
      <c r="B3" s="9"/>
      <c r="C3" s="35" t="s">
        <v>59</v>
      </c>
      <c r="D3" s="35"/>
      <c r="E3" s="35"/>
      <c r="F3" s="35"/>
      <c r="G3" s="35"/>
      <c r="H3" s="35"/>
      <c r="I3" s="35"/>
      <c r="J3" s="8"/>
      <c r="K3" s="8"/>
    </row>
    <row r="4" spans="1:11" ht="15" customHeight="1" x14ac:dyDescent="0.25">
      <c r="A4" s="9"/>
      <c r="B4" s="9"/>
      <c r="C4" s="34"/>
      <c r="D4" s="34"/>
      <c r="E4" s="34"/>
      <c r="F4" s="34"/>
      <c r="G4" s="34"/>
      <c r="H4" s="34"/>
      <c r="I4" s="34"/>
      <c r="J4" s="8"/>
      <c r="K4" s="8"/>
    </row>
  </sheetData>
  <mergeCells count="2">
    <mergeCell ref="A1:I1"/>
    <mergeCell ref="A2:I2"/>
  </mergeCells>
  <pageMargins left="0.7" right="0.7" top="0.75" bottom="0.75" header="0.3" footer="0.3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"/>
  <sheetViews>
    <sheetView workbookViewId="0">
      <selection activeCell="H9" sqref="H9"/>
    </sheetView>
  </sheetViews>
  <sheetFormatPr baseColWidth="10" defaultRowHeight="15" x14ac:dyDescent="0.25"/>
  <cols>
    <col min="1" max="1" width="4.5703125" customWidth="1"/>
    <col min="2" max="2" width="21.5703125" customWidth="1"/>
    <col min="3" max="3" width="22.85546875" customWidth="1"/>
    <col min="4" max="4" width="14.85546875" customWidth="1"/>
    <col min="5" max="5" width="12.140625" customWidth="1"/>
    <col min="6" max="6" width="23.7109375" customWidth="1"/>
    <col min="7" max="7" width="10.42578125" customWidth="1"/>
    <col min="8" max="8" width="13" customWidth="1"/>
  </cols>
  <sheetData>
    <row r="1" spans="1:9" ht="15.75" x14ac:dyDescent="0.25">
      <c r="A1" s="182" t="s">
        <v>13</v>
      </c>
      <c r="B1" s="182"/>
      <c r="C1" s="182"/>
      <c r="D1" s="182"/>
      <c r="E1" s="182"/>
      <c r="F1" s="182"/>
      <c r="G1" s="182"/>
      <c r="H1" s="182"/>
      <c r="I1" s="182"/>
    </row>
    <row r="2" spans="1:9" ht="15.75" x14ac:dyDescent="0.25">
      <c r="A2" s="182" t="s">
        <v>16</v>
      </c>
      <c r="B2" s="182"/>
      <c r="C2" s="182"/>
      <c r="D2" s="182"/>
      <c r="E2" s="182"/>
      <c r="F2" s="182"/>
      <c r="G2" s="182"/>
      <c r="H2" s="182"/>
      <c r="I2" s="182"/>
    </row>
    <row r="3" spans="1:9" ht="15.75" x14ac:dyDescent="0.25">
      <c r="A3" s="9"/>
      <c r="B3" s="9"/>
      <c r="C3" s="190" t="s">
        <v>60</v>
      </c>
      <c r="D3" s="190"/>
      <c r="E3" s="190"/>
      <c r="F3" s="190"/>
      <c r="G3" s="190"/>
      <c r="H3" s="190"/>
      <c r="I3" s="190"/>
    </row>
    <row r="4" spans="1:9" ht="15.75" x14ac:dyDescent="0.25">
      <c r="A4" s="9"/>
      <c r="B4" s="9"/>
      <c r="C4" s="36"/>
      <c r="D4" s="36"/>
      <c r="E4" s="36"/>
      <c r="F4" s="36"/>
      <c r="G4" s="36"/>
      <c r="H4" s="36"/>
      <c r="I4" s="36"/>
    </row>
    <row r="5" spans="1:9" ht="15.75" x14ac:dyDescent="0.25">
      <c r="A5" s="9"/>
      <c r="B5" s="9"/>
      <c r="C5" s="36"/>
      <c r="D5" s="36"/>
      <c r="E5" s="36"/>
      <c r="F5" s="36"/>
      <c r="G5" s="36"/>
      <c r="H5" s="36"/>
      <c r="I5" s="36"/>
    </row>
  </sheetData>
  <mergeCells count="3">
    <mergeCell ref="A1:I1"/>
    <mergeCell ref="A2:I2"/>
    <mergeCell ref="C3:I3"/>
  </mergeCells>
  <pageMargins left="0.7" right="0.7" top="0.75" bottom="0.75" header="0.3" footer="0.3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opLeftCell="A40" workbookViewId="0">
      <selection activeCell="G47" sqref="G47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ht="15" customHeight="1" x14ac:dyDescent="0.25">
      <c r="A1" s="168" t="s">
        <v>13</v>
      </c>
      <c r="B1" s="168"/>
      <c r="C1" s="168"/>
      <c r="D1" s="168"/>
      <c r="E1" s="168"/>
      <c r="F1" s="168"/>
      <c r="G1" s="168"/>
      <c r="H1" s="168"/>
      <c r="I1" s="168"/>
    </row>
    <row r="2" spans="1:11" ht="15" customHeight="1" x14ac:dyDescent="0.25">
      <c r="A2" s="168" t="s">
        <v>16</v>
      </c>
      <c r="B2" s="168"/>
      <c r="C2" s="168"/>
      <c r="D2" s="168"/>
      <c r="E2" s="168"/>
      <c r="F2" s="168"/>
      <c r="G2" s="168"/>
      <c r="H2" s="168"/>
      <c r="I2" s="168"/>
    </row>
    <row r="3" spans="1:11" x14ac:dyDescent="0.25">
      <c r="A3" s="170" t="s">
        <v>49</v>
      </c>
      <c r="B3" s="170"/>
      <c r="C3" s="170"/>
      <c r="D3" s="170"/>
      <c r="E3" s="170"/>
      <c r="F3" s="170"/>
      <c r="G3" s="170"/>
      <c r="H3" s="170"/>
      <c r="I3" s="170"/>
    </row>
    <row r="4" spans="1:11" x14ac:dyDescent="0.25">
      <c r="A4" s="169"/>
      <c r="B4" s="169"/>
      <c r="C4" s="169"/>
      <c r="D4" s="169"/>
      <c r="E4" s="169"/>
      <c r="F4" s="169"/>
      <c r="G4" s="169"/>
      <c r="H4" s="169"/>
      <c r="I4" s="169"/>
    </row>
    <row r="5" spans="1:11" ht="11.25" customHeight="1" x14ac:dyDescent="0.25">
      <c r="A5" s="172"/>
      <c r="B5" s="172"/>
      <c r="C5" s="172"/>
      <c r="D5" s="13"/>
      <c r="E5" s="13"/>
      <c r="F5" s="13"/>
      <c r="G5" s="13"/>
      <c r="H5" s="13"/>
      <c r="I5" s="13"/>
    </row>
    <row r="6" spans="1:11" ht="15" customHeight="1" thickBot="1" x14ac:dyDescent="0.3">
      <c r="A6" s="173" t="s">
        <v>68</v>
      </c>
      <c r="B6" s="173"/>
      <c r="C6" s="173"/>
      <c r="D6" s="173"/>
    </row>
    <row r="7" spans="1:11" ht="15" customHeight="1" thickBot="1" x14ac:dyDescent="0.3">
      <c r="A7" s="138" t="s">
        <v>0</v>
      </c>
      <c r="B7" s="138" t="s">
        <v>4</v>
      </c>
      <c r="C7" s="142" t="s">
        <v>5</v>
      </c>
      <c r="D7" s="154" t="s">
        <v>2</v>
      </c>
      <c r="E7" s="154" t="s">
        <v>21</v>
      </c>
      <c r="F7" s="154" t="s">
        <v>50</v>
      </c>
      <c r="G7" s="138" t="s">
        <v>3</v>
      </c>
      <c r="H7" s="141" t="s">
        <v>7</v>
      </c>
      <c r="I7" s="142"/>
      <c r="J7" s="143" t="s">
        <v>25</v>
      </c>
      <c r="K7" s="143" t="s">
        <v>26</v>
      </c>
    </row>
    <row r="8" spans="1:11" ht="15" customHeight="1" x14ac:dyDescent="0.25">
      <c r="A8" s="151"/>
      <c r="B8" s="174"/>
      <c r="C8" s="176"/>
      <c r="D8" s="155"/>
      <c r="E8" s="155"/>
      <c r="F8" s="155"/>
      <c r="G8" s="139"/>
      <c r="H8" s="149" t="s">
        <v>6</v>
      </c>
      <c r="I8" s="149" t="s">
        <v>17</v>
      </c>
      <c r="J8" s="144"/>
      <c r="K8" s="146"/>
    </row>
    <row r="9" spans="1:11" ht="15" customHeight="1" thickBot="1" x14ac:dyDescent="0.3">
      <c r="A9" s="148"/>
      <c r="B9" s="175"/>
      <c r="C9" s="177"/>
      <c r="D9" s="156"/>
      <c r="E9" s="156"/>
      <c r="F9" s="156"/>
      <c r="G9" s="140"/>
      <c r="H9" s="147"/>
      <c r="I9" s="150"/>
      <c r="J9" s="145"/>
      <c r="K9" s="147"/>
    </row>
    <row r="10" spans="1:11" ht="38.25" customHeight="1" thickBot="1" x14ac:dyDescent="0.3">
      <c r="A10" s="69">
        <v>1</v>
      </c>
      <c r="B10" s="69" t="s">
        <v>73</v>
      </c>
      <c r="C10" s="92" t="s">
        <v>69</v>
      </c>
      <c r="D10" s="69" t="s">
        <v>70</v>
      </c>
      <c r="E10" s="70" t="s">
        <v>71</v>
      </c>
      <c r="F10" s="69">
        <v>15</v>
      </c>
      <c r="G10" s="69" t="s">
        <v>72</v>
      </c>
      <c r="H10" s="69">
        <v>12</v>
      </c>
      <c r="I10" s="69">
        <v>53</v>
      </c>
      <c r="J10" s="88">
        <v>36993</v>
      </c>
      <c r="K10" s="88">
        <v>73340</v>
      </c>
    </row>
    <row r="11" spans="1:11" ht="15.75" customHeight="1" thickBot="1" x14ac:dyDescent="0.3">
      <c r="A11" s="76">
        <f>SUM(A10:A10)</f>
        <v>1</v>
      </c>
      <c r="B11" s="133" t="s">
        <v>12</v>
      </c>
      <c r="C11" s="134"/>
      <c r="D11" s="134"/>
      <c r="E11" s="134"/>
      <c r="F11" s="100">
        <f>+F10</f>
        <v>15</v>
      </c>
      <c r="G11" s="93"/>
      <c r="H11" s="80">
        <f>+H10</f>
        <v>12</v>
      </c>
      <c r="I11" s="80">
        <f>+I10</f>
        <v>53</v>
      </c>
      <c r="J11" s="89">
        <f>+J10</f>
        <v>36993</v>
      </c>
      <c r="K11" s="89">
        <f>+K10</f>
        <v>73340</v>
      </c>
    </row>
    <row r="12" spans="1:11" ht="15.75" thickBot="1" x14ac:dyDescent="0.3">
      <c r="A12" s="129" t="s">
        <v>11</v>
      </c>
      <c r="B12" s="130"/>
      <c r="C12" s="130"/>
      <c r="D12" s="130"/>
      <c r="E12" s="130"/>
      <c r="F12" s="130"/>
      <c r="G12" s="130"/>
      <c r="H12" s="63"/>
      <c r="I12" s="51"/>
      <c r="J12" s="90" t="s">
        <v>14</v>
      </c>
      <c r="K12" s="90">
        <f>+K11*1.1</f>
        <v>80674</v>
      </c>
    </row>
    <row r="13" spans="1:11" ht="15.75" thickBot="1" x14ac:dyDescent="0.3">
      <c r="A13" s="131" t="s">
        <v>74</v>
      </c>
      <c r="B13" s="132"/>
      <c r="C13" s="132"/>
      <c r="D13" s="132"/>
      <c r="E13" s="132"/>
      <c r="F13" s="132"/>
      <c r="G13" s="132"/>
      <c r="H13" s="52"/>
      <c r="I13" s="52"/>
      <c r="J13" s="136">
        <f>+J11+K12</f>
        <v>117667</v>
      </c>
      <c r="K13" s="130"/>
    </row>
    <row r="15" spans="1:11" ht="15.75" thickBot="1" x14ac:dyDescent="0.3">
      <c r="A15" s="171" t="s">
        <v>24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</row>
    <row r="16" spans="1:11" ht="15.75" thickBot="1" x14ac:dyDescent="0.3">
      <c r="A16" s="138" t="s">
        <v>0</v>
      </c>
      <c r="B16" s="138" t="s">
        <v>4</v>
      </c>
      <c r="C16" s="142" t="s">
        <v>5</v>
      </c>
      <c r="D16" s="154" t="s">
        <v>2</v>
      </c>
      <c r="E16" s="154" t="s">
        <v>21</v>
      </c>
      <c r="F16" s="154" t="s">
        <v>50</v>
      </c>
      <c r="G16" s="138" t="s">
        <v>3</v>
      </c>
      <c r="H16" s="141" t="s">
        <v>7</v>
      </c>
      <c r="I16" s="142"/>
      <c r="J16" s="143" t="s">
        <v>25</v>
      </c>
      <c r="K16" s="143" t="s">
        <v>26</v>
      </c>
    </row>
    <row r="17" spans="1:11" ht="15" customHeight="1" x14ac:dyDescent="0.25">
      <c r="A17" s="151"/>
      <c r="B17" s="174"/>
      <c r="C17" s="176"/>
      <c r="D17" s="155"/>
      <c r="E17" s="155"/>
      <c r="F17" s="155"/>
      <c r="G17" s="139"/>
      <c r="H17" s="165" t="s">
        <v>6</v>
      </c>
      <c r="I17" s="165" t="s">
        <v>17</v>
      </c>
      <c r="J17" s="144"/>
      <c r="K17" s="146"/>
    </row>
    <row r="18" spans="1:11" ht="15.75" thickBot="1" x14ac:dyDescent="0.3">
      <c r="A18" s="148"/>
      <c r="B18" s="175"/>
      <c r="C18" s="177"/>
      <c r="D18" s="156"/>
      <c r="E18" s="156"/>
      <c r="F18" s="156"/>
      <c r="G18" s="140"/>
      <c r="H18" s="166"/>
      <c r="I18" s="167"/>
      <c r="J18" s="145"/>
      <c r="K18" s="147"/>
    </row>
    <row r="19" spans="1:11" ht="51.75" customHeight="1" thickBot="1" x14ac:dyDescent="0.3">
      <c r="A19" s="22">
        <v>1</v>
      </c>
      <c r="B19" s="74" t="s">
        <v>76</v>
      </c>
      <c r="C19" s="87" t="s">
        <v>36</v>
      </c>
      <c r="D19" s="74" t="s">
        <v>28</v>
      </c>
      <c r="E19" s="74" t="s">
        <v>77</v>
      </c>
      <c r="F19" s="23">
        <v>16</v>
      </c>
      <c r="G19" s="91" t="s">
        <v>79</v>
      </c>
      <c r="H19" s="49">
        <v>6</v>
      </c>
      <c r="I19" s="49">
        <v>22</v>
      </c>
      <c r="J19" s="81">
        <v>45000</v>
      </c>
      <c r="K19" s="81">
        <v>33000</v>
      </c>
    </row>
    <row r="20" spans="1:11" ht="66.75" customHeight="1" thickBot="1" x14ac:dyDescent="0.3">
      <c r="A20" s="74">
        <v>1</v>
      </c>
      <c r="B20" s="22" t="s">
        <v>33</v>
      </c>
      <c r="C20" s="87" t="s">
        <v>91</v>
      </c>
      <c r="D20" s="22" t="s">
        <v>28</v>
      </c>
      <c r="E20" s="22" t="s">
        <v>78</v>
      </c>
      <c r="F20" s="24">
        <v>16</v>
      </c>
      <c r="G20" s="86" t="s">
        <v>80</v>
      </c>
      <c r="H20" s="86">
        <v>1</v>
      </c>
      <c r="I20" s="86">
        <v>64</v>
      </c>
      <c r="J20" s="82">
        <v>31211.5</v>
      </c>
      <c r="K20" s="82">
        <v>37000</v>
      </c>
    </row>
    <row r="21" spans="1:11" ht="15.75" customHeight="1" thickBot="1" x14ac:dyDescent="0.3">
      <c r="A21" s="75">
        <f>SUM(A19:A20)</f>
        <v>2</v>
      </c>
      <c r="B21" s="133" t="s">
        <v>12</v>
      </c>
      <c r="C21" s="134"/>
      <c r="D21" s="134"/>
      <c r="E21" s="135"/>
      <c r="F21" s="100">
        <f>SUM(F19:F20)</f>
        <v>32</v>
      </c>
      <c r="G21" s="85"/>
      <c r="H21" s="87">
        <f>SUM(H19:H20)</f>
        <v>7</v>
      </c>
      <c r="I21" s="87">
        <f t="shared" ref="I21:K21" si="0">SUM(I19:I20)</f>
        <v>86</v>
      </c>
      <c r="J21" s="90">
        <f t="shared" si="0"/>
        <v>76211.5</v>
      </c>
      <c r="K21" s="90">
        <f t="shared" si="0"/>
        <v>70000</v>
      </c>
    </row>
    <row r="22" spans="1:11" ht="15.75" customHeight="1" thickBot="1" x14ac:dyDescent="0.3">
      <c r="A22" s="157" t="s">
        <v>11</v>
      </c>
      <c r="B22" s="158"/>
      <c r="C22" s="158"/>
      <c r="D22" s="158"/>
      <c r="E22" s="158"/>
      <c r="F22" s="158"/>
      <c r="G22" s="159"/>
      <c r="H22" s="63"/>
      <c r="I22" s="63"/>
      <c r="J22" s="90" t="s">
        <v>14</v>
      </c>
      <c r="K22" s="65">
        <f>+K21*1.1</f>
        <v>77000</v>
      </c>
    </row>
    <row r="23" spans="1:11" ht="15.75" customHeight="1" thickBot="1" x14ac:dyDescent="0.3">
      <c r="A23" s="133" t="s">
        <v>75</v>
      </c>
      <c r="B23" s="160"/>
      <c r="C23" s="160"/>
      <c r="D23" s="160"/>
      <c r="E23" s="160"/>
      <c r="F23" s="160"/>
      <c r="G23" s="161"/>
      <c r="H23" s="67"/>
      <c r="I23" s="67"/>
      <c r="J23" s="162">
        <f>+K22+J21</f>
        <v>153211.5</v>
      </c>
      <c r="K23" s="159"/>
    </row>
    <row r="25" spans="1:11" ht="15.75" thickBot="1" x14ac:dyDescent="0.3">
      <c r="A25" s="173" t="s">
        <v>81</v>
      </c>
      <c r="B25" s="173"/>
      <c r="C25" s="173"/>
      <c r="D25" s="173"/>
    </row>
    <row r="26" spans="1:11" ht="15.75" thickBot="1" x14ac:dyDescent="0.3">
      <c r="A26" s="138" t="s">
        <v>0</v>
      </c>
      <c r="B26" s="138" t="s">
        <v>4</v>
      </c>
      <c r="C26" s="142" t="s">
        <v>5</v>
      </c>
      <c r="D26" s="154" t="s">
        <v>2</v>
      </c>
      <c r="E26" s="154" t="s">
        <v>21</v>
      </c>
      <c r="F26" s="154" t="s">
        <v>50</v>
      </c>
      <c r="G26" s="138" t="s">
        <v>3</v>
      </c>
      <c r="H26" s="141" t="s">
        <v>7</v>
      </c>
      <c r="I26" s="142"/>
      <c r="J26" s="143" t="s">
        <v>25</v>
      </c>
      <c r="K26" s="143" t="s">
        <v>26</v>
      </c>
    </row>
    <row r="27" spans="1:11" x14ac:dyDescent="0.25">
      <c r="A27" s="151"/>
      <c r="B27" s="174"/>
      <c r="C27" s="176"/>
      <c r="D27" s="155"/>
      <c r="E27" s="155"/>
      <c r="F27" s="155"/>
      <c r="G27" s="139"/>
      <c r="H27" s="149" t="s">
        <v>6</v>
      </c>
      <c r="I27" s="149" t="s">
        <v>17</v>
      </c>
      <c r="J27" s="144"/>
      <c r="K27" s="146"/>
    </row>
    <row r="28" spans="1:11" ht="15.75" thickBot="1" x14ac:dyDescent="0.3">
      <c r="A28" s="148"/>
      <c r="B28" s="175"/>
      <c r="C28" s="177"/>
      <c r="D28" s="156"/>
      <c r="E28" s="156"/>
      <c r="F28" s="156"/>
      <c r="G28" s="140"/>
      <c r="H28" s="147"/>
      <c r="I28" s="150"/>
      <c r="J28" s="145"/>
      <c r="K28" s="147"/>
    </row>
    <row r="29" spans="1:11" ht="57.75" thickBot="1" x14ac:dyDescent="0.3">
      <c r="A29" s="69">
        <v>1</v>
      </c>
      <c r="B29" s="69" t="s">
        <v>82</v>
      </c>
      <c r="C29" s="92" t="s">
        <v>83</v>
      </c>
      <c r="D29" s="69" t="s">
        <v>84</v>
      </c>
      <c r="E29" s="70" t="s">
        <v>89</v>
      </c>
      <c r="F29" s="69">
        <v>24</v>
      </c>
      <c r="G29" s="69" t="s">
        <v>85</v>
      </c>
      <c r="H29" s="69">
        <v>21</v>
      </c>
      <c r="I29" s="69">
        <v>11</v>
      </c>
      <c r="J29" s="88">
        <v>79149</v>
      </c>
      <c r="K29" s="88">
        <v>98500</v>
      </c>
    </row>
    <row r="30" spans="1:11" ht="15.75" customHeight="1" thickBot="1" x14ac:dyDescent="0.3">
      <c r="A30" s="76">
        <f>SUM(A29:A29)</f>
        <v>1</v>
      </c>
      <c r="B30" s="133" t="s">
        <v>12</v>
      </c>
      <c r="C30" s="134"/>
      <c r="D30" s="134"/>
      <c r="E30" s="134"/>
      <c r="F30" s="87">
        <f>+F29</f>
        <v>24</v>
      </c>
      <c r="G30" s="93"/>
      <c r="H30" s="87">
        <f>+H29</f>
        <v>21</v>
      </c>
      <c r="I30" s="87">
        <f>+I29</f>
        <v>11</v>
      </c>
      <c r="J30" s="89">
        <f>+J29</f>
        <v>79149</v>
      </c>
      <c r="K30" s="89">
        <f>+K29</f>
        <v>98500</v>
      </c>
    </row>
    <row r="31" spans="1:11" ht="15.75" thickBot="1" x14ac:dyDescent="0.3">
      <c r="A31" s="129" t="s">
        <v>11</v>
      </c>
      <c r="B31" s="130"/>
      <c r="C31" s="130"/>
      <c r="D31" s="130"/>
      <c r="E31" s="130"/>
      <c r="F31" s="130"/>
      <c r="G31" s="130"/>
      <c r="H31" s="63"/>
      <c r="I31" s="51"/>
      <c r="J31" s="90" t="s">
        <v>14</v>
      </c>
      <c r="K31" s="90">
        <f>+K30*1.1</f>
        <v>108350.00000000001</v>
      </c>
    </row>
    <row r="32" spans="1:11" ht="15.75" thickBot="1" x14ac:dyDescent="0.3">
      <c r="A32" s="131" t="s">
        <v>74</v>
      </c>
      <c r="B32" s="132"/>
      <c r="C32" s="132"/>
      <c r="D32" s="132"/>
      <c r="E32" s="132"/>
      <c r="F32" s="132"/>
      <c r="G32" s="132"/>
      <c r="H32" s="52"/>
      <c r="I32" s="52"/>
      <c r="J32" s="136">
        <f>+J30+K31</f>
        <v>187499</v>
      </c>
      <c r="K32" s="130"/>
    </row>
    <row r="34" spans="1:11" ht="15.75" thickBot="1" x14ac:dyDescent="0.3">
      <c r="A34" s="163" t="s">
        <v>37</v>
      </c>
      <c r="B34" s="164"/>
      <c r="C34" s="164"/>
      <c r="D34" s="16"/>
      <c r="E34" s="16"/>
      <c r="F34" s="16"/>
      <c r="G34" s="16"/>
      <c r="H34" s="53"/>
      <c r="I34" s="53"/>
      <c r="J34" s="54"/>
      <c r="K34" s="55"/>
    </row>
    <row r="35" spans="1:11" ht="15.75" thickBot="1" x14ac:dyDescent="0.3">
      <c r="A35" s="138" t="s">
        <v>0</v>
      </c>
      <c r="B35" s="152" t="s">
        <v>38</v>
      </c>
      <c r="C35" s="179"/>
      <c r="D35" s="154" t="s">
        <v>2</v>
      </c>
      <c r="E35" s="154" t="s">
        <v>21</v>
      </c>
      <c r="F35" s="154" t="s">
        <v>50</v>
      </c>
      <c r="G35" s="138" t="s">
        <v>3</v>
      </c>
      <c r="H35" s="141" t="s">
        <v>7</v>
      </c>
      <c r="I35" s="142"/>
      <c r="J35" s="143" t="s">
        <v>25</v>
      </c>
      <c r="K35" s="143" t="s">
        <v>26</v>
      </c>
    </row>
    <row r="36" spans="1:11" x14ac:dyDescent="0.25">
      <c r="A36" s="151"/>
      <c r="B36" s="138" t="s">
        <v>39</v>
      </c>
      <c r="C36" s="138" t="s">
        <v>5</v>
      </c>
      <c r="D36" s="155"/>
      <c r="E36" s="155"/>
      <c r="F36" s="155"/>
      <c r="G36" s="139"/>
      <c r="H36" s="149" t="s">
        <v>6</v>
      </c>
      <c r="I36" s="149" t="s">
        <v>17</v>
      </c>
      <c r="J36" s="144"/>
      <c r="K36" s="146"/>
    </row>
    <row r="37" spans="1:11" ht="15.75" thickBot="1" x14ac:dyDescent="0.3">
      <c r="A37" s="148"/>
      <c r="B37" s="175"/>
      <c r="C37" s="175"/>
      <c r="D37" s="156"/>
      <c r="E37" s="156"/>
      <c r="F37" s="156"/>
      <c r="G37" s="140"/>
      <c r="H37" s="147"/>
      <c r="I37" s="150"/>
      <c r="J37" s="145"/>
      <c r="K37" s="147"/>
    </row>
    <row r="38" spans="1:11" ht="29.25" thickBot="1" x14ac:dyDescent="0.3">
      <c r="A38" s="69">
        <v>1</v>
      </c>
      <c r="B38" s="69" t="s">
        <v>40</v>
      </c>
      <c r="C38" s="92" t="s">
        <v>41</v>
      </c>
      <c r="D38" s="69" t="s">
        <v>40</v>
      </c>
      <c r="E38" s="70" t="s">
        <v>86</v>
      </c>
      <c r="F38" s="69">
        <v>2</v>
      </c>
      <c r="G38" s="69" t="s">
        <v>87</v>
      </c>
      <c r="H38" s="69">
        <v>41</v>
      </c>
      <c r="I38" s="69">
        <v>0</v>
      </c>
      <c r="J38" s="98">
        <v>0</v>
      </c>
      <c r="K38" s="88">
        <v>0</v>
      </c>
    </row>
    <row r="39" spans="1:11" ht="29.25" thickBot="1" x14ac:dyDescent="0.3">
      <c r="A39" s="69">
        <v>1</v>
      </c>
      <c r="B39" s="69" t="s">
        <v>40</v>
      </c>
      <c r="C39" s="92" t="s">
        <v>41</v>
      </c>
      <c r="D39" s="69" t="s">
        <v>40</v>
      </c>
      <c r="E39" s="70" t="s">
        <v>86</v>
      </c>
      <c r="F39" s="69">
        <v>2</v>
      </c>
      <c r="G39" s="69" t="s">
        <v>88</v>
      </c>
      <c r="H39" s="69">
        <v>28</v>
      </c>
      <c r="I39" s="69">
        <v>0</v>
      </c>
      <c r="J39" s="98">
        <v>0</v>
      </c>
      <c r="K39" s="88">
        <v>0</v>
      </c>
    </row>
    <row r="40" spans="1:11" ht="15.75" thickBot="1" x14ac:dyDescent="0.3">
      <c r="A40" s="76">
        <f>SUM(A38:A39)</f>
        <v>2</v>
      </c>
      <c r="B40" s="133" t="s">
        <v>90</v>
      </c>
      <c r="C40" s="134"/>
      <c r="D40" s="134"/>
      <c r="E40" s="135"/>
      <c r="F40" s="87">
        <f>+F39+F38</f>
        <v>4</v>
      </c>
      <c r="G40" s="86"/>
      <c r="H40" s="87">
        <f>+H38+H39</f>
        <v>69</v>
      </c>
      <c r="I40" s="87">
        <f>+I39+I38+I37</f>
        <v>0</v>
      </c>
      <c r="J40" s="89">
        <f>+J39+J38+J37</f>
        <v>0</v>
      </c>
      <c r="K40" s="89">
        <f>+K39+K38+K37</f>
        <v>0</v>
      </c>
    </row>
    <row r="41" spans="1:11" ht="15.75" thickBot="1" x14ac:dyDescent="0.3">
      <c r="A41" s="129" t="s">
        <v>11</v>
      </c>
      <c r="B41" s="130"/>
      <c r="C41" s="130"/>
      <c r="D41" s="130"/>
      <c r="E41" s="130"/>
      <c r="F41" s="130"/>
      <c r="G41" s="130"/>
      <c r="H41" s="63"/>
      <c r="I41" s="51"/>
      <c r="J41" s="90" t="s">
        <v>14</v>
      </c>
      <c r="K41" s="90">
        <f>+K40*1.1</f>
        <v>0</v>
      </c>
    </row>
    <row r="42" spans="1:11" ht="15.75" thickBot="1" x14ac:dyDescent="0.3">
      <c r="A42" s="131" t="s">
        <v>75</v>
      </c>
      <c r="B42" s="132"/>
      <c r="C42" s="132"/>
      <c r="D42" s="132"/>
      <c r="E42" s="132"/>
      <c r="F42" s="132"/>
      <c r="G42" s="132"/>
      <c r="H42" s="52"/>
      <c r="I42" s="52"/>
      <c r="J42" s="136">
        <f>+K41+J40</f>
        <v>0</v>
      </c>
      <c r="K42" s="130"/>
    </row>
    <row r="43" spans="1:11" x14ac:dyDescent="0.25">
      <c r="A43" s="31"/>
      <c r="B43" s="71"/>
      <c r="C43" s="71"/>
      <c r="D43" s="71"/>
      <c r="E43" s="71"/>
      <c r="F43" s="71"/>
      <c r="G43" s="71"/>
      <c r="H43" s="53"/>
      <c r="I43" s="53"/>
      <c r="J43" s="94"/>
      <c r="K43" s="95"/>
    </row>
    <row r="44" spans="1:11" x14ac:dyDescent="0.25">
      <c r="D44" s="137" t="s">
        <v>43</v>
      </c>
      <c r="E44" s="137"/>
      <c r="F44" s="137"/>
      <c r="G44" s="137"/>
      <c r="H44" s="137"/>
    </row>
    <row r="45" spans="1:11" x14ac:dyDescent="0.25">
      <c r="A45" s="19" t="s">
        <v>15</v>
      </c>
      <c r="B45" s="19"/>
      <c r="C45" s="18">
        <f>+A30+A21+A11</f>
        <v>4</v>
      </c>
      <c r="D45" s="79"/>
      <c r="E45" s="79"/>
      <c r="F45" s="79"/>
      <c r="G45" s="79"/>
      <c r="H45" s="79"/>
    </row>
    <row r="46" spans="1:11" x14ac:dyDescent="0.25">
      <c r="A46" s="19" t="s">
        <v>8</v>
      </c>
      <c r="B46" s="19"/>
      <c r="C46" s="18">
        <v>0</v>
      </c>
      <c r="D46" s="127" t="s">
        <v>64</v>
      </c>
      <c r="E46" s="127"/>
      <c r="F46" s="127"/>
      <c r="G46" s="11">
        <f>+J40+J30+J21+J11</f>
        <v>192353.5</v>
      </c>
      <c r="H46" s="60"/>
    </row>
    <row r="47" spans="1:11" x14ac:dyDescent="0.25">
      <c r="A47" s="12" t="s">
        <v>45</v>
      </c>
      <c r="B47" s="10"/>
      <c r="C47" s="18">
        <v>2</v>
      </c>
      <c r="D47" s="178" t="s">
        <v>44</v>
      </c>
      <c r="E47" s="178"/>
      <c r="F47" s="178"/>
      <c r="G47" s="11">
        <f>+K41+K31+K22+K12</f>
        <v>266024</v>
      </c>
      <c r="H47" s="60"/>
      <c r="K47" s="101" t="s">
        <v>14</v>
      </c>
    </row>
    <row r="48" spans="1:11" x14ac:dyDescent="0.25">
      <c r="A48" s="12" t="s">
        <v>19</v>
      </c>
      <c r="B48" s="10"/>
      <c r="C48" s="18">
        <v>0</v>
      </c>
      <c r="G48" s="10"/>
      <c r="H48" s="60"/>
    </row>
    <row r="49" spans="1:8" x14ac:dyDescent="0.25">
      <c r="A49" s="12" t="s">
        <v>46</v>
      </c>
      <c r="B49" s="10"/>
      <c r="C49" s="18">
        <f>+F40+F30+F21+F11</f>
        <v>75</v>
      </c>
      <c r="E49" s="128" t="s">
        <v>47</v>
      </c>
      <c r="F49" s="128"/>
      <c r="G49" s="20">
        <f>+G47+G46</f>
        <v>458377.5</v>
      </c>
      <c r="H49" s="60"/>
    </row>
    <row r="50" spans="1:8" x14ac:dyDescent="0.25">
      <c r="A50" s="12" t="s">
        <v>9</v>
      </c>
      <c r="B50" s="12"/>
      <c r="C50" s="18">
        <f>+H40+H30+H21+H11</f>
        <v>109</v>
      </c>
      <c r="F50" s="37"/>
      <c r="G50" s="10"/>
      <c r="H50" s="60"/>
    </row>
    <row r="51" spans="1:8" ht="16.5" customHeight="1" x14ac:dyDescent="0.3">
      <c r="A51" s="96" t="s">
        <v>10</v>
      </c>
      <c r="B51" s="97"/>
      <c r="C51" s="18">
        <f>+I40+I30+I21+I11</f>
        <v>150</v>
      </c>
      <c r="H51" s="60"/>
    </row>
    <row r="52" spans="1:8" x14ac:dyDescent="0.25">
      <c r="B52" s="21" t="s">
        <v>20</v>
      </c>
      <c r="C52" s="99">
        <f>+C51+C50</f>
        <v>259</v>
      </c>
    </row>
    <row r="54" spans="1:8" x14ac:dyDescent="0.25">
      <c r="C54" s="78" t="s">
        <v>63</v>
      </c>
      <c r="D54" s="77"/>
    </row>
    <row r="56" spans="1:8" x14ac:dyDescent="0.25">
      <c r="B56" s="19" t="s">
        <v>15</v>
      </c>
      <c r="C56" s="102">
        <v>4</v>
      </c>
      <c r="D56" s="12" t="s">
        <v>22</v>
      </c>
      <c r="E56" s="103">
        <v>109</v>
      </c>
    </row>
    <row r="57" spans="1:8" x14ac:dyDescent="0.25">
      <c r="B57" s="19" t="s">
        <v>8</v>
      </c>
      <c r="C57" s="102">
        <v>0</v>
      </c>
      <c r="D57" s="12" t="s">
        <v>61</v>
      </c>
      <c r="E57" s="103">
        <v>150</v>
      </c>
    </row>
    <row r="58" spans="1:8" x14ac:dyDescent="0.25">
      <c r="B58" s="12" t="s">
        <v>45</v>
      </c>
      <c r="C58" s="102">
        <v>2</v>
      </c>
      <c r="D58" s="12" t="s">
        <v>62</v>
      </c>
      <c r="E58" s="104">
        <f>+E57+E56</f>
        <v>259</v>
      </c>
    </row>
    <row r="59" spans="1:8" x14ac:dyDescent="0.25">
      <c r="E59" s="10"/>
    </row>
  </sheetData>
  <mergeCells count="78">
    <mergeCell ref="B40:E40"/>
    <mergeCell ref="A41:G41"/>
    <mergeCell ref="A42:G42"/>
    <mergeCell ref="J42:K42"/>
    <mergeCell ref="B11:E11"/>
    <mergeCell ref="F35:F37"/>
    <mergeCell ref="G35:G37"/>
    <mergeCell ref="H35:I35"/>
    <mergeCell ref="J35:J37"/>
    <mergeCell ref="K35:K37"/>
    <mergeCell ref="H36:H37"/>
    <mergeCell ref="I36:I37"/>
    <mergeCell ref="A34:C34"/>
    <mergeCell ref="A35:A37"/>
    <mergeCell ref="B35:C35"/>
    <mergeCell ref="D35:D37"/>
    <mergeCell ref="J26:J28"/>
    <mergeCell ref="K26:K28"/>
    <mergeCell ref="E35:E37"/>
    <mergeCell ref="B36:B37"/>
    <mergeCell ref="C36:C37"/>
    <mergeCell ref="I27:I28"/>
    <mergeCell ref="A31:G31"/>
    <mergeCell ref="A32:G32"/>
    <mergeCell ref="H27:H28"/>
    <mergeCell ref="B26:B28"/>
    <mergeCell ref="C26:C28"/>
    <mergeCell ref="I17:I18"/>
    <mergeCell ref="B21:E21"/>
    <mergeCell ref="B16:B18"/>
    <mergeCell ref="C16:C18"/>
    <mergeCell ref="J32:K32"/>
    <mergeCell ref="B30:E30"/>
    <mergeCell ref="A22:G22"/>
    <mergeCell ref="A23:G23"/>
    <mergeCell ref="J23:K23"/>
    <mergeCell ref="A25:D25"/>
    <mergeCell ref="A26:A28"/>
    <mergeCell ref="D26:D28"/>
    <mergeCell ref="E26:E28"/>
    <mergeCell ref="F26:F28"/>
    <mergeCell ref="G26:G28"/>
    <mergeCell ref="H26:I26"/>
    <mergeCell ref="D44:H44"/>
    <mergeCell ref="D46:F46"/>
    <mergeCell ref="D47:F47"/>
    <mergeCell ref="E49:F49"/>
    <mergeCell ref="A12:G12"/>
    <mergeCell ref="A13:G13"/>
    <mergeCell ref="A15:K15"/>
    <mergeCell ref="A16:A18"/>
    <mergeCell ref="D16:D18"/>
    <mergeCell ref="E16:E18"/>
    <mergeCell ref="F16:F18"/>
    <mergeCell ref="G16:G18"/>
    <mergeCell ref="H16:I16"/>
    <mergeCell ref="J16:J18"/>
    <mergeCell ref="K16:K18"/>
    <mergeCell ref="H17:H18"/>
    <mergeCell ref="J13:K13"/>
    <mergeCell ref="A6:D6"/>
    <mergeCell ref="G7:G9"/>
    <mergeCell ref="H7:I7"/>
    <mergeCell ref="J7:J9"/>
    <mergeCell ref="K7:K9"/>
    <mergeCell ref="H8:H9"/>
    <mergeCell ref="I8:I9"/>
    <mergeCell ref="A7:A9"/>
    <mergeCell ref="D7:D9"/>
    <mergeCell ref="E7:E9"/>
    <mergeCell ref="F7:F9"/>
    <mergeCell ref="B7:B9"/>
    <mergeCell ref="C7:C9"/>
    <mergeCell ref="A5:C5"/>
    <mergeCell ref="A1:I1"/>
    <mergeCell ref="A2:I2"/>
    <mergeCell ref="A4:I4"/>
    <mergeCell ref="A3:I3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&amp;CArchivo General/2016/Ejecución Capacitaciones/Febrero</oddFooter>
  </headerFooter>
  <rowBreaks count="1" manualBreakCount="1">
    <brk id="3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73"/>
  <sheetViews>
    <sheetView tabSelected="1" topLeftCell="A52" workbookViewId="0">
      <selection activeCell="J64" sqref="J64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2" spans="1:11" ht="15.75" x14ac:dyDescent="0.25">
      <c r="A2" s="182" t="s">
        <v>13</v>
      </c>
      <c r="B2" s="182"/>
      <c r="C2" s="182"/>
      <c r="D2" s="182"/>
      <c r="E2" s="182"/>
      <c r="F2" s="182"/>
      <c r="G2" s="182"/>
      <c r="H2" s="182"/>
      <c r="I2" s="182"/>
    </row>
    <row r="3" spans="1:11" ht="15.75" x14ac:dyDescent="0.25">
      <c r="A3" s="182" t="s">
        <v>16</v>
      </c>
      <c r="B3" s="182"/>
      <c r="C3" s="182"/>
      <c r="D3" s="182"/>
      <c r="E3" s="182"/>
      <c r="F3" s="182"/>
      <c r="G3" s="182"/>
      <c r="H3" s="182"/>
      <c r="I3" s="182"/>
    </row>
    <row r="4" spans="1:11" ht="15.75" x14ac:dyDescent="0.25">
      <c r="A4" s="9"/>
      <c r="B4" s="9"/>
      <c r="C4" s="9"/>
      <c r="D4" s="9"/>
      <c r="E4" s="9"/>
      <c r="F4" s="9"/>
      <c r="G4" s="9"/>
      <c r="H4" s="9"/>
      <c r="I4" s="9"/>
    </row>
    <row r="5" spans="1:11" ht="15.75" x14ac:dyDescent="0.25">
      <c r="A5" s="183" t="s">
        <v>51</v>
      </c>
      <c r="B5" s="183"/>
      <c r="C5" s="183"/>
      <c r="D5" s="183"/>
      <c r="E5" s="183"/>
      <c r="F5" s="183"/>
      <c r="G5" s="183"/>
      <c r="H5" s="183"/>
      <c r="I5" s="183"/>
    </row>
    <row r="6" spans="1:11" ht="15.75" x14ac:dyDescent="0.25">
      <c r="A6" s="17"/>
      <c r="B6" s="17"/>
      <c r="C6" s="17"/>
      <c r="D6" s="17"/>
      <c r="E6" s="17"/>
      <c r="F6" s="17"/>
      <c r="G6" s="17"/>
      <c r="H6" s="17"/>
      <c r="I6" s="17"/>
    </row>
    <row r="7" spans="1:11" ht="15.75" customHeight="1" thickBot="1" x14ac:dyDescent="0.3">
      <c r="A7" s="163" t="s">
        <v>37</v>
      </c>
      <c r="B7" s="164"/>
      <c r="C7" s="164"/>
      <c r="D7" s="16"/>
      <c r="E7" s="16"/>
      <c r="F7" s="16"/>
      <c r="G7" s="16"/>
      <c r="H7" s="53"/>
      <c r="I7" s="53"/>
      <c r="J7" s="54"/>
      <c r="K7" s="55"/>
    </row>
    <row r="8" spans="1:11" ht="15.75" customHeight="1" thickBot="1" x14ac:dyDescent="0.3">
      <c r="A8" s="138" t="s">
        <v>0</v>
      </c>
      <c r="B8" s="138" t="s">
        <v>39</v>
      </c>
      <c r="C8" s="142" t="s">
        <v>5</v>
      </c>
      <c r="D8" s="154" t="s">
        <v>2</v>
      </c>
      <c r="E8" s="154" t="s">
        <v>21</v>
      </c>
      <c r="F8" s="154" t="s">
        <v>50</v>
      </c>
      <c r="G8" s="138" t="s">
        <v>3</v>
      </c>
      <c r="H8" s="141" t="s">
        <v>7</v>
      </c>
      <c r="I8" s="142"/>
      <c r="J8" s="143" t="s">
        <v>25</v>
      </c>
      <c r="K8" s="143" t="s">
        <v>26</v>
      </c>
    </row>
    <row r="9" spans="1:11" x14ac:dyDescent="0.25">
      <c r="A9" s="151"/>
      <c r="B9" s="174" t="s">
        <v>4</v>
      </c>
      <c r="C9" s="176" t="s">
        <v>5</v>
      </c>
      <c r="D9" s="155"/>
      <c r="E9" s="155"/>
      <c r="F9" s="155"/>
      <c r="G9" s="139"/>
      <c r="H9" s="149" t="s">
        <v>6</v>
      </c>
      <c r="I9" s="149" t="s">
        <v>17</v>
      </c>
      <c r="J9" s="144"/>
      <c r="K9" s="146"/>
    </row>
    <row r="10" spans="1:11" ht="15.75" thickBot="1" x14ac:dyDescent="0.3">
      <c r="A10" s="148"/>
      <c r="B10" s="175"/>
      <c r="C10" s="177"/>
      <c r="D10" s="156"/>
      <c r="E10" s="156"/>
      <c r="F10" s="156"/>
      <c r="G10" s="140"/>
      <c r="H10" s="147"/>
      <c r="I10" s="150"/>
      <c r="J10" s="145"/>
      <c r="K10" s="147"/>
    </row>
    <row r="11" spans="1:11" ht="29.25" thickBot="1" x14ac:dyDescent="0.3">
      <c r="A11" s="69">
        <v>1</v>
      </c>
      <c r="B11" s="69" t="s">
        <v>40</v>
      </c>
      <c r="C11" s="92" t="s">
        <v>41</v>
      </c>
      <c r="D11" s="69" t="s">
        <v>40</v>
      </c>
      <c r="E11" s="70" t="s">
        <v>92</v>
      </c>
      <c r="F11" s="69">
        <v>2</v>
      </c>
      <c r="G11" s="69" t="s">
        <v>95</v>
      </c>
      <c r="H11" s="69">
        <v>36</v>
      </c>
      <c r="I11" s="69">
        <v>0</v>
      </c>
      <c r="J11" s="98">
        <v>0</v>
      </c>
      <c r="K11" s="88">
        <v>0</v>
      </c>
    </row>
    <row r="12" spans="1:11" ht="29.25" thickBot="1" x14ac:dyDescent="0.3">
      <c r="A12" s="69">
        <v>1</v>
      </c>
      <c r="B12" s="69" t="s">
        <v>40</v>
      </c>
      <c r="C12" s="92" t="s">
        <v>41</v>
      </c>
      <c r="D12" s="69" t="s">
        <v>40</v>
      </c>
      <c r="E12" s="70" t="s">
        <v>93</v>
      </c>
      <c r="F12" s="69">
        <v>2</v>
      </c>
      <c r="G12" s="69" t="s">
        <v>94</v>
      </c>
      <c r="H12" s="69">
        <v>35</v>
      </c>
      <c r="I12" s="69">
        <v>0</v>
      </c>
      <c r="J12" s="98">
        <v>0</v>
      </c>
      <c r="K12" s="88">
        <v>0</v>
      </c>
    </row>
    <row r="13" spans="1:11" ht="29.25" thickBot="1" x14ac:dyDescent="0.3">
      <c r="A13" s="69">
        <v>1</v>
      </c>
      <c r="B13" s="69" t="s">
        <v>40</v>
      </c>
      <c r="C13" s="92" t="s">
        <v>41</v>
      </c>
      <c r="D13" s="69" t="s">
        <v>40</v>
      </c>
      <c r="E13" s="70" t="s">
        <v>118</v>
      </c>
      <c r="F13" s="69">
        <v>2</v>
      </c>
      <c r="G13" s="69" t="s">
        <v>101</v>
      </c>
      <c r="H13" s="69">
        <v>50</v>
      </c>
      <c r="I13" s="69">
        <v>0</v>
      </c>
      <c r="J13" s="98">
        <v>0</v>
      </c>
      <c r="K13" s="88">
        <v>0</v>
      </c>
    </row>
    <row r="14" spans="1:11" ht="15.75" thickBot="1" x14ac:dyDescent="0.3">
      <c r="A14" s="76">
        <f>SUM(A11:A13)</f>
        <v>3</v>
      </c>
      <c r="B14" s="133" t="s">
        <v>90</v>
      </c>
      <c r="C14" s="134"/>
      <c r="D14" s="134"/>
      <c r="E14" s="135"/>
      <c r="F14" s="107">
        <f>SUM(F11:F13)</f>
        <v>6</v>
      </c>
      <c r="G14" s="106"/>
      <c r="H14" s="107">
        <f>SUM(H11:H13)</f>
        <v>121</v>
      </c>
      <c r="I14" s="118">
        <f t="shared" ref="I14:K14" si="0">SUM(I11:I13)</f>
        <v>0</v>
      </c>
      <c r="J14" s="122">
        <f t="shared" si="0"/>
        <v>0</v>
      </c>
      <c r="K14" s="122">
        <f t="shared" si="0"/>
        <v>0</v>
      </c>
    </row>
    <row r="15" spans="1:11" ht="15.75" thickBot="1" x14ac:dyDescent="0.3">
      <c r="A15" s="129" t="s">
        <v>11</v>
      </c>
      <c r="B15" s="130"/>
      <c r="C15" s="130"/>
      <c r="D15" s="130"/>
      <c r="E15" s="130"/>
      <c r="F15" s="130"/>
      <c r="G15" s="130"/>
      <c r="H15" s="63"/>
      <c r="I15" s="51"/>
      <c r="J15" s="105" t="s">
        <v>14</v>
      </c>
      <c r="K15" s="105">
        <f>+K14*1.1</f>
        <v>0</v>
      </c>
    </row>
    <row r="16" spans="1:11" ht="15.75" thickBot="1" x14ac:dyDescent="0.3">
      <c r="A16" s="131" t="s">
        <v>75</v>
      </c>
      <c r="B16" s="132"/>
      <c r="C16" s="132"/>
      <c r="D16" s="132"/>
      <c r="E16" s="132"/>
      <c r="F16" s="132"/>
      <c r="G16" s="132"/>
      <c r="H16" s="52"/>
      <c r="I16" s="52"/>
      <c r="J16" s="136">
        <f>+K15+J14</f>
        <v>0</v>
      </c>
      <c r="K16" s="130"/>
    </row>
    <row r="18" spans="1:11" ht="15.75" customHeight="1" thickBot="1" x14ac:dyDescent="0.3">
      <c r="A18" s="181" t="s">
        <v>111</v>
      </c>
      <c r="B18" s="181"/>
      <c r="C18" s="181"/>
      <c r="D18" s="181"/>
      <c r="E18" s="16"/>
      <c r="F18" s="16"/>
      <c r="G18" s="16"/>
      <c r="H18" s="53"/>
      <c r="I18" s="53"/>
      <c r="J18" s="54"/>
      <c r="K18" s="55"/>
    </row>
    <row r="19" spans="1:11" ht="15.75" thickBot="1" x14ac:dyDescent="0.3">
      <c r="A19" s="138" t="s">
        <v>0</v>
      </c>
      <c r="B19" s="138" t="s">
        <v>4</v>
      </c>
      <c r="C19" s="142" t="s">
        <v>5</v>
      </c>
      <c r="D19" s="154" t="s">
        <v>2</v>
      </c>
      <c r="E19" s="154" t="s">
        <v>21</v>
      </c>
      <c r="F19" s="154" t="s">
        <v>50</v>
      </c>
      <c r="G19" s="138" t="s">
        <v>3</v>
      </c>
      <c r="H19" s="141" t="s">
        <v>7</v>
      </c>
      <c r="I19" s="142"/>
      <c r="J19" s="143" t="s">
        <v>25</v>
      </c>
      <c r="K19" s="143" t="s">
        <v>26</v>
      </c>
    </row>
    <row r="20" spans="1:11" x14ac:dyDescent="0.25">
      <c r="A20" s="151"/>
      <c r="B20" s="174" t="s">
        <v>4</v>
      </c>
      <c r="C20" s="176" t="s">
        <v>5</v>
      </c>
      <c r="D20" s="155"/>
      <c r="E20" s="155"/>
      <c r="F20" s="155"/>
      <c r="G20" s="139"/>
      <c r="H20" s="149" t="s">
        <v>6</v>
      </c>
      <c r="I20" s="149" t="s">
        <v>17</v>
      </c>
      <c r="J20" s="144"/>
      <c r="K20" s="146"/>
    </row>
    <row r="21" spans="1:11" ht="15.75" thickBot="1" x14ac:dyDescent="0.3">
      <c r="A21" s="148"/>
      <c r="B21" s="175"/>
      <c r="C21" s="177"/>
      <c r="D21" s="156"/>
      <c r="E21" s="156"/>
      <c r="F21" s="156"/>
      <c r="G21" s="140"/>
      <c r="H21" s="147"/>
      <c r="I21" s="150"/>
      <c r="J21" s="145"/>
      <c r="K21" s="147"/>
    </row>
    <row r="22" spans="1:11" ht="86.25" thickBot="1" x14ac:dyDescent="0.3">
      <c r="A22" s="69">
        <v>1</v>
      </c>
      <c r="B22" s="69" t="s">
        <v>97</v>
      </c>
      <c r="C22" s="92" t="s">
        <v>98</v>
      </c>
      <c r="D22" s="69" t="s">
        <v>99</v>
      </c>
      <c r="E22" s="70" t="s">
        <v>100</v>
      </c>
      <c r="F22" s="69">
        <v>60</v>
      </c>
      <c r="G22" s="69" t="s">
        <v>101</v>
      </c>
      <c r="H22" s="69">
        <v>41</v>
      </c>
      <c r="I22" s="69">
        <v>0</v>
      </c>
      <c r="J22" s="98">
        <v>250600</v>
      </c>
      <c r="K22" s="88">
        <v>90000</v>
      </c>
    </row>
    <row r="23" spans="1:11" ht="86.25" thickBot="1" x14ac:dyDescent="0.3">
      <c r="A23" s="69">
        <v>1</v>
      </c>
      <c r="B23" s="69" t="s">
        <v>97</v>
      </c>
      <c r="C23" s="92" t="s">
        <v>98</v>
      </c>
      <c r="D23" s="69" t="s">
        <v>99</v>
      </c>
      <c r="E23" s="123" t="s">
        <v>119</v>
      </c>
      <c r="F23" s="69">
        <v>60</v>
      </c>
      <c r="G23" s="69" t="s">
        <v>120</v>
      </c>
      <c r="H23" s="69">
        <v>20</v>
      </c>
      <c r="I23" s="69">
        <v>3</v>
      </c>
      <c r="J23" s="98">
        <v>199070</v>
      </c>
      <c r="K23" s="88">
        <v>90000</v>
      </c>
    </row>
    <row r="24" spans="1:11" ht="15.75" thickBot="1" x14ac:dyDescent="0.3">
      <c r="A24" s="76">
        <f>SUM(A22:A23)</f>
        <v>2</v>
      </c>
      <c r="B24" s="133" t="s">
        <v>96</v>
      </c>
      <c r="C24" s="134"/>
      <c r="D24" s="134"/>
      <c r="E24" s="135"/>
      <c r="F24" s="109">
        <f>SUM(F22:F23)</f>
        <v>120</v>
      </c>
      <c r="G24" s="108"/>
      <c r="H24" s="109">
        <f>SUM(H22:H23)</f>
        <v>61</v>
      </c>
      <c r="I24" s="109">
        <f>SUM(I22:I23)</f>
        <v>3</v>
      </c>
      <c r="J24" s="115">
        <f>SUM(J22:J23)</f>
        <v>449670</v>
      </c>
      <c r="K24" s="89">
        <f>SUM(K22:K23)</f>
        <v>180000</v>
      </c>
    </row>
    <row r="25" spans="1:11" ht="15.75" thickBot="1" x14ac:dyDescent="0.3">
      <c r="A25" s="129" t="s">
        <v>11</v>
      </c>
      <c r="B25" s="130"/>
      <c r="C25" s="130"/>
      <c r="D25" s="130"/>
      <c r="E25" s="130"/>
      <c r="F25" s="130"/>
      <c r="G25" s="130"/>
      <c r="H25" s="63"/>
      <c r="I25" s="51"/>
      <c r="J25" s="110" t="s">
        <v>14</v>
      </c>
      <c r="K25" s="110">
        <f>+K24*1.1</f>
        <v>198000.00000000003</v>
      </c>
    </row>
    <row r="26" spans="1:11" ht="15.75" thickBot="1" x14ac:dyDescent="0.3">
      <c r="A26" s="131" t="s">
        <v>75</v>
      </c>
      <c r="B26" s="132"/>
      <c r="C26" s="132"/>
      <c r="D26" s="132"/>
      <c r="E26" s="132"/>
      <c r="F26" s="132"/>
      <c r="G26" s="132"/>
      <c r="H26" s="52"/>
      <c r="I26" s="52"/>
      <c r="J26" s="136">
        <f>+K25+J24</f>
        <v>647670</v>
      </c>
      <c r="K26" s="130"/>
    </row>
    <row r="28" spans="1:11" ht="15.75" thickBot="1" x14ac:dyDescent="0.3">
      <c r="A28" s="181" t="s">
        <v>81</v>
      </c>
      <c r="B28" s="181"/>
      <c r="C28" s="181"/>
      <c r="D28" s="181"/>
      <c r="E28" s="16"/>
      <c r="F28" s="16"/>
      <c r="G28" s="16"/>
      <c r="H28" s="53"/>
      <c r="I28" s="53"/>
      <c r="J28" s="54"/>
      <c r="K28" s="55"/>
    </row>
    <row r="29" spans="1:11" ht="15.75" thickBot="1" x14ac:dyDescent="0.3">
      <c r="A29" s="138" t="s">
        <v>0</v>
      </c>
      <c r="B29" s="138" t="s">
        <v>4</v>
      </c>
      <c r="C29" s="142" t="s">
        <v>5</v>
      </c>
      <c r="D29" s="154" t="s">
        <v>2</v>
      </c>
      <c r="E29" s="154" t="s">
        <v>21</v>
      </c>
      <c r="F29" s="154" t="s">
        <v>50</v>
      </c>
      <c r="G29" s="138" t="s">
        <v>3</v>
      </c>
      <c r="H29" s="141" t="s">
        <v>7</v>
      </c>
      <c r="I29" s="142"/>
      <c r="J29" s="143" t="s">
        <v>25</v>
      </c>
      <c r="K29" s="143" t="s">
        <v>26</v>
      </c>
    </row>
    <row r="30" spans="1:11" x14ac:dyDescent="0.25">
      <c r="A30" s="151"/>
      <c r="B30" s="174" t="s">
        <v>4</v>
      </c>
      <c r="C30" s="176" t="s">
        <v>5</v>
      </c>
      <c r="D30" s="155"/>
      <c r="E30" s="155"/>
      <c r="F30" s="155"/>
      <c r="G30" s="139"/>
      <c r="H30" s="149" t="s">
        <v>6</v>
      </c>
      <c r="I30" s="149" t="s">
        <v>17</v>
      </c>
      <c r="J30" s="144"/>
      <c r="K30" s="146"/>
    </row>
    <row r="31" spans="1:11" ht="15.75" thickBot="1" x14ac:dyDescent="0.3">
      <c r="A31" s="148"/>
      <c r="B31" s="175"/>
      <c r="C31" s="177"/>
      <c r="D31" s="156"/>
      <c r="E31" s="156"/>
      <c r="F31" s="156"/>
      <c r="G31" s="140"/>
      <c r="H31" s="147"/>
      <c r="I31" s="150"/>
      <c r="J31" s="145"/>
      <c r="K31" s="147"/>
    </row>
    <row r="32" spans="1:11" ht="48" customHeight="1" thickBot="1" x14ac:dyDescent="0.3">
      <c r="A32" s="69">
        <v>1</v>
      </c>
      <c r="B32" s="69" t="s">
        <v>107</v>
      </c>
      <c r="C32" s="92" t="s">
        <v>108</v>
      </c>
      <c r="D32" s="69" t="s">
        <v>84</v>
      </c>
      <c r="E32" s="70" t="s">
        <v>109</v>
      </c>
      <c r="F32" s="69">
        <v>16</v>
      </c>
      <c r="G32" s="69" t="s">
        <v>110</v>
      </c>
      <c r="H32" s="69">
        <v>13</v>
      </c>
      <c r="I32" s="69">
        <v>22</v>
      </c>
      <c r="J32" s="98">
        <v>43050</v>
      </c>
      <c r="K32" s="88">
        <v>60000</v>
      </c>
    </row>
    <row r="33" spans="1:11" ht="15.75" thickBot="1" x14ac:dyDescent="0.3">
      <c r="A33" s="76">
        <f>SUM(A32:A32)</f>
        <v>1</v>
      </c>
      <c r="B33" s="133" t="s">
        <v>96</v>
      </c>
      <c r="C33" s="134"/>
      <c r="D33" s="134"/>
      <c r="E33" s="135"/>
      <c r="F33" s="114">
        <f>+F32</f>
        <v>16</v>
      </c>
      <c r="G33" s="113"/>
      <c r="H33" s="114">
        <f>+H32</f>
        <v>13</v>
      </c>
      <c r="I33" s="114">
        <f>+I32</f>
        <v>22</v>
      </c>
      <c r="J33" s="115">
        <f>+J32</f>
        <v>43050</v>
      </c>
      <c r="K33" s="89">
        <f>+K32</f>
        <v>60000</v>
      </c>
    </row>
    <row r="34" spans="1:11" ht="15.75" thickBot="1" x14ac:dyDescent="0.3">
      <c r="A34" s="129" t="s">
        <v>11</v>
      </c>
      <c r="B34" s="130"/>
      <c r="C34" s="130"/>
      <c r="D34" s="130"/>
      <c r="E34" s="130"/>
      <c r="F34" s="130"/>
      <c r="G34" s="130"/>
      <c r="H34" s="63"/>
      <c r="I34" s="51"/>
      <c r="J34" s="112" t="s">
        <v>14</v>
      </c>
      <c r="K34" s="112">
        <f>+K33*1.1</f>
        <v>66000</v>
      </c>
    </row>
    <row r="35" spans="1:11" ht="15.75" thickBot="1" x14ac:dyDescent="0.3">
      <c r="A35" s="131" t="s">
        <v>75</v>
      </c>
      <c r="B35" s="132"/>
      <c r="C35" s="132"/>
      <c r="D35" s="132"/>
      <c r="E35" s="132"/>
      <c r="F35" s="132"/>
      <c r="G35" s="132"/>
      <c r="H35" s="52"/>
      <c r="I35" s="52"/>
      <c r="J35" s="136">
        <f>+K34+J33</f>
        <v>109050</v>
      </c>
      <c r="K35" s="130"/>
    </row>
    <row r="37" spans="1:11" ht="15.75" thickBot="1" x14ac:dyDescent="0.3">
      <c r="A37" s="181" t="s">
        <v>112</v>
      </c>
      <c r="B37" s="181"/>
      <c r="C37" s="181"/>
      <c r="D37" s="181"/>
      <c r="E37" s="16"/>
      <c r="F37" s="16"/>
      <c r="G37" s="16"/>
      <c r="H37" s="53"/>
      <c r="I37" s="53"/>
      <c r="J37" s="54"/>
      <c r="K37" s="55"/>
    </row>
    <row r="38" spans="1:11" ht="15.75" thickBot="1" x14ac:dyDescent="0.3">
      <c r="A38" s="138" t="s">
        <v>0</v>
      </c>
      <c r="B38" s="138" t="s">
        <v>4</v>
      </c>
      <c r="C38" s="142" t="s">
        <v>5</v>
      </c>
      <c r="D38" s="154" t="s">
        <v>2</v>
      </c>
      <c r="E38" s="154" t="s">
        <v>21</v>
      </c>
      <c r="F38" s="154" t="s">
        <v>50</v>
      </c>
      <c r="G38" s="138" t="s">
        <v>3</v>
      </c>
      <c r="H38" s="141" t="s">
        <v>7</v>
      </c>
      <c r="I38" s="142"/>
      <c r="J38" s="143" t="s">
        <v>25</v>
      </c>
      <c r="K38" s="143" t="s">
        <v>26</v>
      </c>
    </row>
    <row r="39" spans="1:11" x14ac:dyDescent="0.25">
      <c r="A39" s="151"/>
      <c r="B39" s="174" t="s">
        <v>4</v>
      </c>
      <c r="C39" s="176" t="s">
        <v>5</v>
      </c>
      <c r="D39" s="155"/>
      <c r="E39" s="155"/>
      <c r="F39" s="155"/>
      <c r="G39" s="139"/>
      <c r="H39" s="149" t="s">
        <v>6</v>
      </c>
      <c r="I39" s="149" t="s">
        <v>17</v>
      </c>
      <c r="J39" s="144"/>
      <c r="K39" s="146"/>
    </row>
    <row r="40" spans="1:11" ht="15.75" thickBot="1" x14ac:dyDescent="0.3">
      <c r="A40" s="148"/>
      <c r="B40" s="175"/>
      <c r="C40" s="177"/>
      <c r="D40" s="156"/>
      <c r="E40" s="156"/>
      <c r="F40" s="156"/>
      <c r="G40" s="140"/>
      <c r="H40" s="147"/>
      <c r="I40" s="150"/>
      <c r="J40" s="145"/>
      <c r="K40" s="147"/>
    </row>
    <row r="41" spans="1:11" ht="58.5" thickBot="1" x14ac:dyDescent="0.3">
      <c r="A41" s="117">
        <v>1</v>
      </c>
      <c r="B41" s="119" t="s">
        <v>113</v>
      </c>
      <c r="C41" s="120" t="s">
        <v>114</v>
      </c>
      <c r="D41" s="121" t="s">
        <v>115</v>
      </c>
      <c r="E41" s="70" t="s">
        <v>116</v>
      </c>
      <c r="F41" s="69">
        <v>64</v>
      </c>
      <c r="G41" s="69" t="s">
        <v>117</v>
      </c>
      <c r="H41" s="69">
        <v>0</v>
      </c>
      <c r="I41" s="69">
        <v>44</v>
      </c>
      <c r="J41" s="98">
        <v>120000</v>
      </c>
      <c r="K41" s="88">
        <v>132000</v>
      </c>
    </row>
    <row r="42" spans="1:11" ht="15.75" thickBot="1" x14ac:dyDescent="0.3">
      <c r="A42" s="76">
        <f>SUM(A41:A41)</f>
        <v>1</v>
      </c>
      <c r="B42" s="133" t="s">
        <v>96</v>
      </c>
      <c r="C42" s="134"/>
      <c r="D42" s="134"/>
      <c r="E42" s="135"/>
      <c r="F42" s="114">
        <f>+F41</f>
        <v>64</v>
      </c>
      <c r="G42" s="113"/>
      <c r="H42" s="114">
        <f>+H41</f>
        <v>0</v>
      </c>
      <c r="I42" s="114">
        <f>+I41</f>
        <v>44</v>
      </c>
      <c r="J42" s="115">
        <f>+J41</f>
        <v>120000</v>
      </c>
      <c r="K42" s="89">
        <f>+K41</f>
        <v>132000</v>
      </c>
    </row>
    <row r="43" spans="1:11" ht="15.75" thickBot="1" x14ac:dyDescent="0.3">
      <c r="A43" s="129" t="s">
        <v>11</v>
      </c>
      <c r="B43" s="130"/>
      <c r="C43" s="130"/>
      <c r="D43" s="130"/>
      <c r="E43" s="130"/>
      <c r="F43" s="130"/>
      <c r="G43" s="130"/>
      <c r="H43" s="63"/>
      <c r="I43" s="51"/>
      <c r="J43" s="112" t="s">
        <v>14</v>
      </c>
      <c r="K43" s="112">
        <f>+K42*1.1</f>
        <v>145200</v>
      </c>
    </row>
    <row r="44" spans="1:11" ht="15.75" thickBot="1" x14ac:dyDescent="0.3">
      <c r="A44" s="131" t="s">
        <v>75</v>
      </c>
      <c r="B44" s="132"/>
      <c r="C44" s="132"/>
      <c r="D44" s="132"/>
      <c r="E44" s="132"/>
      <c r="F44" s="132"/>
      <c r="G44" s="132"/>
      <c r="H44" s="52"/>
      <c r="I44" s="52"/>
      <c r="J44" s="136">
        <f>+K43+J42</f>
        <v>265200</v>
      </c>
      <c r="K44" s="130"/>
    </row>
    <row r="47" spans="1:11" ht="15.75" thickBot="1" x14ac:dyDescent="0.3">
      <c r="A47" s="181" t="s">
        <v>102</v>
      </c>
      <c r="B47" s="181"/>
      <c r="C47" s="181"/>
      <c r="D47" s="181"/>
      <c r="E47" s="16"/>
      <c r="F47" s="16"/>
      <c r="G47" s="16"/>
      <c r="H47" s="53"/>
      <c r="I47" s="53"/>
      <c r="J47" s="54"/>
      <c r="K47" s="55"/>
    </row>
    <row r="48" spans="1:11" ht="15.75" thickBot="1" x14ac:dyDescent="0.3">
      <c r="A48" s="138" t="s">
        <v>0</v>
      </c>
      <c r="B48" s="138" t="s">
        <v>4</v>
      </c>
      <c r="C48" s="142" t="s">
        <v>5</v>
      </c>
      <c r="D48" s="154" t="s">
        <v>2</v>
      </c>
      <c r="E48" s="154" t="s">
        <v>21</v>
      </c>
      <c r="F48" s="154" t="s">
        <v>50</v>
      </c>
      <c r="G48" s="138" t="s">
        <v>3</v>
      </c>
      <c r="H48" s="141" t="s">
        <v>7</v>
      </c>
      <c r="I48" s="142"/>
      <c r="J48" s="143" t="s">
        <v>25</v>
      </c>
      <c r="K48" s="143" t="s">
        <v>26</v>
      </c>
    </row>
    <row r="49" spans="1:11" x14ac:dyDescent="0.25">
      <c r="A49" s="151"/>
      <c r="B49" s="174" t="s">
        <v>4</v>
      </c>
      <c r="C49" s="176" t="s">
        <v>5</v>
      </c>
      <c r="D49" s="155"/>
      <c r="E49" s="155"/>
      <c r="F49" s="155"/>
      <c r="G49" s="139"/>
      <c r="H49" s="149" t="s">
        <v>6</v>
      </c>
      <c r="I49" s="149" t="s">
        <v>17</v>
      </c>
      <c r="J49" s="144"/>
      <c r="K49" s="146"/>
    </row>
    <row r="50" spans="1:11" ht="15.75" thickBot="1" x14ac:dyDescent="0.3">
      <c r="A50" s="148"/>
      <c r="B50" s="175"/>
      <c r="C50" s="177"/>
      <c r="D50" s="156"/>
      <c r="E50" s="156"/>
      <c r="F50" s="156"/>
      <c r="G50" s="140"/>
      <c r="H50" s="147"/>
      <c r="I50" s="150"/>
      <c r="J50" s="145"/>
      <c r="K50" s="147"/>
    </row>
    <row r="51" spans="1:11" ht="43.5" thickBot="1" x14ac:dyDescent="0.3">
      <c r="A51" s="69">
        <v>1</v>
      </c>
      <c r="B51" s="69" t="s">
        <v>76</v>
      </c>
      <c r="C51" s="92" t="s">
        <v>103</v>
      </c>
      <c r="D51" s="69" t="s">
        <v>104</v>
      </c>
      <c r="E51" s="70" t="s">
        <v>105</v>
      </c>
      <c r="F51" s="69">
        <v>16</v>
      </c>
      <c r="G51" s="69" t="s">
        <v>106</v>
      </c>
      <c r="H51" s="69">
        <v>12</v>
      </c>
      <c r="I51" s="69">
        <v>35</v>
      </c>
      <c r="J51" s="98">
        <v>45000</v>
      </c>
      <c r="K51" s="88">
        <v>37000</v>
      </c>
    </row>
    <row r="52" spans="1:11" ht="15.75" thickBot="1" x14ac:dyDescent="0.3">
      <c r="A52" s="76">
        <f>SUM(A51:A51)</f>
        <v>1</v>
      </c>
      <c r="B52" s="133" t="s">
        <v>96</v>
      </c>
      <c r="C52" s="134"/>
      <c r="D52" s="134"/>
      <c r="E52" s="135"/>
      <c r="F52" s="109">
        <f>+F51</f>
        <v>16</v>
      </c>
      <c r="G52" s="108"/>
      <c r="H52" s="109">
        <f>+H51</f>
        <v>12</v>
      </c>
      <c r="I52" s="109">
        <f>+I51</f>
        <v>35</v>
      </c>
      <c r="J52" s="115">
        <f>+J51</f>
        <v>45000</v>
      </c>
      <c r="K52" s="89">
        <f>+K51</f>
        <v>37000</v>
      </c>
    </row>
    <row r="53" spans="1:11" ht="15.75" thickBot="1" x14ac:dyDescent="0.3">
      <c r="A53" s="129" t="s">
        <v>11</v>
      </c>
      <c r="B53" s="130"/>
      <c r="C53" s="130"/>
      <c r="D53" s="130"/>
      <c r="E53" s="130"/>
      <c r="F53" s="130"/>
      <c r="G53" s="130"/>
      <c r="H53" s="63"/>
      <c r="I53" s="51"/>
      <c r="J53" s="110" t="s">
        <v>14</v>
      </c>
      <c r="K53" s="110">
        <f>+K52*1.1</f>
        <v>40700</v>
      </c>
    </row>
    <row r="54" spans="1:11" ht="15.75" thickBot="1" x14ac:dyDescent="0.3">
      <c r="A54" s="131" t="s">
        <v>75</v>
      </c>
      <c r="B54" s="132"/>
      <c r="C54" s="132"/>
      <c r="D54" s="132"/>
      <c r="E54" s="132"/>
      <c r="F54" s="132"/>
      <c r="G54" s="132"/>
      <c r="H54" s="52"/>
      <c r="I54" s="52"/>
      <c r="J54" s="136">
        <f>+K53+J52</f>
        <v>85700</v>
      </c>
      <c r="K54" s="130"/>
    </row>
    <row r="57" spans="1:11" x14ac:dyDescent="0.25">
      <c r="A57" s="19" t="s">
        <v>15</v>
      </c>
      <c r="B57" s="19"/>
      <c r="C57" s="124">
        <v>5</v>
      </c>
      <c r="D57" s="137" t="s">
        <v>43</v>
      </c>
      <c r="E57" s="137"/>
      <c r="F57" s="137"/>
      <c r="G57" s="137"/>
      <c r="H57" s="137"/>
    </row>
    <row r="58" spans="1:11" x14ac:dyDescent="0.25">
      <c r="A58" s="19" t="s">
        <v>8</v>
      </c>
      <c r="B58" s="19"/>
      <c r="C58" s="124">
        <v>0</v>
      </c>
      <c r="D58" s="111"/>
      <c r="E58" s="111"/>
      <c r="F58" s="111"/>
      <c r="G58" s="111"/>
      <c r="H58" s="111"/>
    </row>
    <row r="59" spans="1:11" x14ac:dyDescent="0.25">
      <c r="A59" s="12" t="s">
        <v>45</v>
      </c>
      <c r="B59" s="10"/>
      <c r="C59" s="124">
        <v>3</v>
      </c>
      <c r="D59" s="127" t="s">
        <v>64</v>
      </c>
      <c r="E59" s="127"/>
      <c r="F59" s="127"/>
      <c r="G59" s="125">
        <f>+J52+J42+J33+J24+J14</f>
        <v>657720</v>
      </c>
      <c r="H59" s="60"/>
    </row>
    <row r="60" spans="1:11" x14ac:dyDescent="0.25">
      <c r="A60" s="180" t="s">
        <v>19</v>
      </c>
      <c r="B60" s="180"/>
      <c r="C60" s="124">
        <v>0</v>
      </c>
      <c r="D60" s="178" t="s">
        <v>44</v>
      </c>
      <c r="E60" s="178"/>
      <c r="F60" s="178"/>
      <c r="G60" s="125">
        <f>+K53+K43+K34+K25+K15</f>
        <v>449900</v>
      </c>
      <c r="H60" s="60"/>
      <c r="K60" s="101" t="s">
        <v>14</v>
      </c>
    </row>
    <row r="61" spans="1:11" x14ac:dyDescent="0.25">
      <c r="A61" s="12" t="s">
        <v>122</v>
      </c>
      <c r="B61" s="10"/>
      <c r="C61" s="124">
        <f>+F52+F42+F33+F24+F14</f>
        <v>222</v>
      </c>
      <c r="G61" s="116"/>
      <c r="H61" s="60"/>
    </row>
    <row r="62" spans="1:11" x14ac:dyDescent="0.25">
      <c r="A62" s="12" t="s">
        <v>9</v>
      </c>
      <c r="B62" s="12"/>
      <c r="C62" s="124">
        <f>+H52+H42+H33+H24+H14</f>
        <v>207</v>
      </c>
      <c r="E62" s="128" t="s">
        <v>47</v>
      </c>
      <c r="F62" s="128"/>
      <c r="G62" s="126">
        <f>+G60+G59</f>
        <v>1107620</v>
      </c>
      <c r="H62" s="60"/>
    </row>
    <row r="63" spans="1:11" x14ac:dyDescent="0.25">
      <c r="A63" s="12" t="s">
        <v>121</v>
      </c>
      <c r="B63" s="96"/>
      <c r="C63" s="124">
        <f>+I52+I42+I33+I24+I14</f>
        <v>104</v>
      </c>
      <c r="F63" s="37"/>
      <c r="G63" s="10"/>
      <c r="H63" s="60"/>
    </row>
    <row r="64" spans="1:11" x14ac:dyDescent="0.25">
      <c r="B64" s="21" t="s">
        <v>20</v>
      </c>
      <c r="C64" s="45">
        <f>+C63+C62</f>
        <v>311</v>
      </c>
    </row>
    <row r="68" spans="2:5" x14ac:dyDescent="0.25">
      <c r="C68" s="78" t="s">
        <v>63</v>
      </c>
      <c r="D68" s="77"/>
    </row>
    <row r="70" spans="2:5" x14ac:dyDescent="0.25">
      <c r="B70" s="19" t="s">
        <v>15</v>
      </c>
      <c r="C70" s="102">
        <v>5</v>
      </c>
      <c r="D70" s="12" t="s">
        <v>22</v>
      </c>
      <c r="E70" s="103">
        <v>207</v>
      </c>
    </row>
    <row r="71" spans="2:5" x14ac:dyDescent="0.25">
      <c r="B71" s="19" t="s">
        <v>8</v>
      </c>
      <c r="C71" s="102">
        <v>0</v>
      </c>
      <c r="D71" s="12" t="s">
        <v>61</v>
      </c>
      <c r="E71" s="103">
        <v>104</v>
      </c>
    </row>
    <row r="72" spans="2:5" x14ac:dyDescent="0.25">
      <c r="B72" s="12" t="s">
        <v>45</v>
      </c>
      <c r="C72" s="102">
        <v>3</v>
      </c>
      <c r="D72" s="12" t="s">
        <v>62</v>
      </c>
      <c r="E72" s="104">
        <v>311</v>
      </c>
    </row>
    <row r="73" spans="2:5" x14ac:dyDescent="0.25">
      <c r="B73" s="19" t="s">
        <v>19</v>
      </c>
      <c r="C73" s="18">
        <v>0</v>
      </c>
    </row>
  </sheetData>
  <mergeCells count="93">
    <mergeCell ref="B42:E42"/>
    <mergeCell ref="A43:G43"/>
    <mergeCell ref="A44:G44"/>
    <mergeCell ref="J44:K44"/>
    <mergeCell ref="A35:G35"/>
    <mergeCell ref="J35:K35"/>
    <mergeCell ref="A37:D37"/>
    <mergeCell ref="A38:A40"/>
    <mergeCell ref="B38:B40"/>
    <mergeCell ref="C38:C40"/>
    <mergeCell ref="D38:D40"/>
    <mergeCell ref="E38:E40"/>
    <mergeCell ref="F38:F40"/>
    <mergeCell ref="G38:G40"/>
    <mergeCell ref="H38:I38"/>
    <mergeCell ref="J38:J40"/>
    <mergeCell ref="K38:K40"/>
    <mergeCell ref="H39:H40"/>
    <mergeCell ref="I39:I40"/>
    <mergeCell ref="K29:K31"/>
    <mergeCell ref="H30:H31"/>
    <mergeCell ref="I30:I31"/>
    <mergeCell ref="H29:I29"/>
    <mergeCell ref="J29:J31"/>
    <mergeCell ref="B33:E33"/>
    <mergeCell ref="A34:G34"/>
    <mergeCell ref="E29:E31"/>
    <mergeCell ref="F29:F31"/>
    <mergeCell ref="G29:G31"/>
    <mergeCell ref="A28:D28"/>
    <mergeCell ref="A29:A31"/>
    <mergeCell ref="B29:B31"/>
    <mergeCell ref="C29:C31"/>
    <mergeCell ref="D29:D31"/>
    <mergeCell ref="B14:E14"/>
    <mergeCell ref="A15:G15"/>
    <mergeCell ref="A16:G16"/>
    <mergeCell ref="J16:K16"/>
    <mergeCell ref="J8:J10"/>
    <mergeCell ref="K8:K10"/>
    <mergeCell ref="H9:H10"/>
    <mergeCell ref="I9:I10"/>
    <mergeCell ref="A2:I2"/>
    <mergeCell ref="A3:I3"/>
    <mergeCell ref="A5:I5"/>
    <mergeCell ref="A7:C7"/>
    <mergeCell ref="A8:A10"/>
    <mergeCell ref="D8:D10"/>
    <mergeCell ref="E8:E10"/>
    <mergeCell ref="F8:F10"/>
    <mergeCell ref="G8:G10"/>
    <mergeCell ref="H8:I8"/>
    <mergeCell ref="B8:B10"/>
    <mergeCell ref="C8:C10"/>
    <mergeCell ref="B24:E24"/>
    <mergeCell ref="A25:G25"/>
    <mergeCell ref="A26:G26"/>
    <mergeCell ref="J26:K26"/>
    <mergeCell ref="A18:D18"/>
    <mergeCell ref="F19:F21"/>
    <mergeCell ref="G19:G21"/>
    <mergeCell ref="H19:I19"/>
    <mergeCell ref="J19:J21"/>
    <mergeCell ref="K19:K21"/>
    <mergeCell ref="H20:H21"/>
    <mergeCell ref="I20:I21"/>
    <mergeCell ref="A19:A21"/>
    <mergeCell ref="D19:D21"/>
    <mergeCell ref="E19:E21"/>
    <mergeCell ref="J54:K54"/>
    <mergeCell ref="B19:B21"/>
    <mergeCell ref="C19:C21"/>
    <mergeCell ref="B48:B50"/>
    <mergeCell ref="C48:C50"/>
    <mergeCell ref="F48:F50"/>
    <mergeCell ref="G48:G50"/>
    <mergeCell ref="H48:I48"/>
    <mergeCell ref="J48:J50"/>
    <mergeCell ref="K48:K50"/>
    <mergeCell ref="H49:H50"/>
    <mergeCell ref="I49:I50"/>
    <mergeCell ref="A47:D47"/>
    <mergeCell ref="A48:A50"/>
    <mergeCell ref="D48:D50"/>
    <mergeCell ref="E48:E50"/>
    <mergeCell ref="D57:H57"/>
    <mergeCell ref="D59:F59"/>
    <mergeCell ref="D60:F60"/>
    <mergeCell ref="E62:F62"/>
    <mergeCell ref="B52:E52"/>
    <mergeCell ref="A53:G53"/>
    <mergeCell ref="A54:G54"/>
    <mergeCell ref="A60:B60"/>
  </mergeCells>
  <pageMargins left="0.23622047244094491" right="0.23622047244094491" top="0.74803149606299213" bottom="0.74803149606299213" header="0.31496062992125984" footer="0.31496062992125984"/>
  <pageSetup scale="85" orientation="landscape" r:id="rId1"/>
  <rowBreaks count="1" manualBreakCount="1">
    <brk id="5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"/>
  <sheetViews>
    <sheetView workbookViewId="0">
      <selection activeCell="I11" sqref="I11"/>
    </sheetView>
  </sheetViews>
  <sheetFormatPr baseColWidth="10" defaultRowHeight="15" x14ac:dyDescent="0.25"/>
  <cols>
    <col min="1" max="1" width="6" customWidth="1"/>
    <col min="2" max="2" width="22.7109375" customWidth="1"/>
    <col min="3" max="3" width="27.5703125" customWidth="1"/>
    <col min="4" max="4" width="19.42578125" customWidth="1"/>
    <col min="5" max="5" width="9.28515625" customWidth="1"/>
    <col min="6" max="6" width="7.7109375" customWidth="1"/>
    <col min="7" max="7" width="16.140625" customWidth="1"/>
    <col min="8" max="8" width="9.140625" customWidth="1"/>
    <col min="9" max="9" width="10.140625" customWidth="1"/>
  </cols>
  <sheetData>
    <row r="1" spans="1:9" ht="15.75" x14ac:dyDescent="0.25">
      <c r="A1" s="182" t="s">
        <v>13</v>
      </c>
      <c r="B1" s="182"/>
      <c r="C1" s="182"/>
      <c r="D1" s="182"/>
      <c r="E1" s="182"/>
      <c r="F1" s="182"/>
      <c r="G1" s="182"/>
      <c r="H1" s="182"/>
      <c r="I1" s="182"/>
    </row>
    <row r="2" spans="1:9" ht="15.75" x14ac:dyDescent="0.25">
      <c r="A2" s="182" t="s">
        <v>16</v>
      </c>
      <c r="B2" s="182"/>
      <c r="C2" s="182"/>
      <c r="D2" s="182"/>
      <c r="E2" s="182"/>
      <c r="F2" s="182"/>
      <c r="G2" s="182"/>
      <c r="H2" s="182"/>
      <c r="I2" s="182"/>
    </row>
    <row r="3" spans="1:9" ht="15.75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5.75" x14ac:dyDescent="0.25">
      <c r="A4" s="183" t="s">
        <v>52</v>
      </c>
      <c r="B4" s="183"/>
      <c r="C4" s="183"/>
      <c r="D4" s="183"/>
      <c r="E4" s="183"/>
      <c r="F4" s="183"/>
      <c r="G4" s="183"/>
      <c r="H4" s="183"/>
      <c r="I4" s="183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</sheetData>
  <mergeCells count="3">
    <mergeCell ref="A1:I1"/>
    <mergeCell ref="A2:I2"/>
    <mergeCell ref="A4:I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"/>
  <sheetViews>
    <sheetView workbookViewId="0">
      <selection activeCell="K15" sqref="K15"/>
    </sheetView>
  </sheetViews>
  <sheetFormatPr baseColWidth="10" defaultRowHeight="15" x14ac:dyDescent="0.25"/>
  <cols>
    <col min="1" max="1" width="7" customWidth="1"/>
    <col min="2" max="2" width="21.7109375" customWidth="1"/>
    <col min="3" max="3" width="27.5703125" customWidth="1"/>
    <col min="4" max="4" width="19.42578125" customWidth="1"/>
    <col min="6" max="6" width="8.140625" customWidth="1"/>
    <col min="7" max="7" width="16.140625" customWidth="1"/>
    <col min="8" max="8" width="9.140625" customWidth="1"/>
    <col min="9" max="9" width="12.42578125" customWidth="1"/>
  </cols>
  <sheetData>
    <row r="1" spans="1:9" ht="15.75" x14ac:dyDescent="0.25">
      <c r="A1" s="182" t="s">
        <v>13</v>
      </c>
      <c r="B1" s="182"/>
      <c r="C1" s="182"/>
      <c r="D1" s="182"/>
      <c r="E1" s="182"/>
      <c r="F1" s="182"/>
      <c r="G1" s="182"/>
      <c r="H1" s="182"/>
      <c r="I1" s="182"/>
    </row>
    <row r="2" spans="1:9" ht="15.75" x14ac:dyDescent="0.25">
      <c r="A2" s="182" t="s">
        <v>16</v>
      </c>
      <c r="B2" s="182"/>
      <c r="C2" s="182"/>
      <c r="D2" s="182"/>
      <c r="E2" s="182"/>
      <c r="F2" s="182"/>
      <c r="G2" s="182"/>
      <c r="H2" s="182"/>
      <c r="I2" s="182"/>
    </row>
    <row r="3" spans="1:9" ht="15.75" x14ac:dyDescent="0.25">
      <c r="A3" s="9"/>
      <c r="B3" s="9"/>
      <c r="C3" s="9"/>
      <c r="D3" s="9"/>
      <c r="E3" s="9"/>
      <c r="F3" s="9"/>
      <c r="G3" s="9"/>
      <c r="H3" s="9"/>
      <c r="I3" s="9"/>
    </row>
    <row r="4" spans="1:9" ht="15.75" x14ac:dyDescent="0.25">
      <c r="A4" s="183" t="s">
        <v>53</v>
      </c>
      <c r="B4" s="183"/>
      <c r="C4" s="183"/>
      <c r="D4" s="183"/>
      <c r="E4" s="183"/>
      <c r="F4" s="183"/>
      <c r="G4" s="183"/>
      <c r="H4" s="183"/>
      <c r="I4" s="183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</sheetData>
  <mergeCells count="3">
    <mergeCell ref="A1:I1"/>
    <mergeCell ref="A2:I2"/>
    <mergeCell ref="A4:I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0"/>
  <sheetViews>
    <sheetView workbookViewId="0">
      <selection activeCell="K18" sqref="K18"/>
    </sheetView>
  </sheetViews>
  <sheetFormatPr baseColWidth="10" defaultRowHeight="15" x14ac:dyDescent="0.25"/>
  <cols>
    <col min="1" max="1" width="5.5703125" customWidth="1"/>
    <col min="2" max="2" width="17.140625" customWidth="1"/>
    <col min="3" max="3" width="22.140625" customWidth="1"/>
    <col min="4" max="4" width="14.7109375" customWidth="1"/>
    <col min="6" max="6" width="17.1406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</row>
    <row r="2" spans="1:9" x14ac:dyDescent="0.25">
      <c r="A2" s="1"/>
      <c r="B2" s="1"/>
      <c r="C2" s="1"/>
      <c r="D2" s="1"/>
      <c r="E2" s="1"/>
      <c r="F2" s="1"/>
      <c r="G2" s="1"/>
      <c r="H2" s="1"/>
    </row>
    <row r="4" spans="1:9" ht="15.75" x14ac:dyDescent="0.25">
      <c r="A4" s="182" t="s">
        <v>13</v>
      </c>
      <c r="B4" s="182"/>
      <c r="C4" s="182"/>
      <c r="D4" s="182"/>
      <c r="E4" s="182"/>
      <c r="F4" s="182"/>
      <c r="G4" s="182"/>
      <c r="H4" s="182"/>
    </row>
    <row r="5" spans="1:9" ht="15.75" x14ac:dyDescent="0.25">
      <c r="A5" s="182" t="s">
        <v>16</v>
      </c>
      <c r="B5" s="182"/>
      <c r="C5" s="182"/>
      <c r="D5" s="182"/>
      <c r="E5" s="182"/>
      <c r="F5" s="182"/>
      <c r="G5" s="182"/>
      <c r="H5" s="182"/>
    </row>
    <row r="6" spans="1:9" ht="15.75" x14ac:dyDescent="0.25">
      <c r="A6" s="9"/>
      <c r="B6" s="9"/>
      <c r="C6" s="9"/>
      <c r="D6" s="9"/>
      <c r="E6" s="9"/>
      <c r="F6" s="9"/>
      <c r="G6" s="9"/>
      <c r="H6" s="9"/>
    </row>
    <row r="7" spans="1:9" ht="15.75" x14ac:dyDescent="0.25">
      <c r="A7" s="183"/>
      <c r="B7" s="183"/>
      <c r="C7" s="183"/>
      <c r="D7" s="183"/>
      <c r="E7" s="183"/>
      <c r="F7" s="183"/>
      <c r="G7" s="183"/>
      <c r="H7" s="183"/>
    </row>
    <row r="8" spans="1:9" ht="15.75" x14ac:dyDescent="0.25">
      <c r="A8" s="183" t="s">
        <v>54</v>
      </c>
      <c r="B8" s="183"/>
      <c r="C8" s="183"/>
      <c r="D8" s="183"/>
      <c r="E8" s="183"/>
      <c r="F8" s="183"/>
      <c r="G8" s="183"/>
      <c r="H8" s="183"/>
    </row>
    <row r="9" spans="1:9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9" x14ac:dyDescent="0.25">
      <c r="A12" s="10"/>
      <c r="B12" s="10"/>
      <c r="C12" s="10"/>
      <c r="D12" s="10"/>
      <c r="E12" s="10"/>
      <c r="F12" s="10"/>
      <c r="G12" s="10"/>
      <c r="H12" s="10"/>
      <c r="I12" s="10"/>
    </row>
    <row r="13" spans="1:9" x14ac:dyDescent="0.25">
      <c r="A13" s="10"/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0"/>
      <c r="B15" s="10"/>
      <c r="C15" s="10"/>
      <c r="D15" s="10"/>
      <c r="E15" s="10"/>
      <c r="F15" s="10"/>
      <c r="G15" s="10"/>
      <c r="H15" s="10"/>
      <c r="I15" s="10"/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0"/>
      <c r="B30" s="10"/>
      <c r="C30" s="10"/>
      <c r="D30" s="10"/>
      <c r="E30" s="10"/>
      <c r="F30" s="10"/>
      <c r="G30" s="10"/>
      <c r="H30" s="10"/>
      <c r="I30" s="10"/>
    </row>
    <row r="31" spans="1:9" x14ac:dyDescent="0.25">
      <c r="A31" s="10"/>
      <c r="B31" s="10"/>
      <c r="C31" s="10"/>
      <c r="D31" s="10"/>
      <c r="E31" s="10"/>
      <c r="F31" s="10"/>
      <c r="G31" s="10"/>
      <c r="H31" s="10"/>
      <c r="I31" s="10"/>
    </row>
    <row r="32" spans="1:9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5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5">
      <c r="A90" s="10"/>
      <c r="B90" s="10"/>
      <c r="C90" s="10"/>
      <c r="D90" s="10"/>
      <c r="E90" s="10"/>
      <c r="F90" s="10"/>
      <c r="G90" s="10"/>
      <c r="H90" s="10"/>
      <c r="I90" s="10"/>
    </row>
  </sheetData>
  <mergeCells count="4">
    <mergeCell ref="A4:H4"/>
    <mergeCell ref="A5:H5"/>
    <mergeCell ref="A7:H7"/>
    <mergeCell ref="A8:H8"/>
  </mergeCells>
  <pageMargins left="0.70866141732283472" right="0.70866141732283472" top="0.74803149606299213" bottom="0.74803149606299213" header="0.31496062992125984" footer="0.31496062992125984"/>
  <pageSetup scale="90" orientation="landscape" r:id="rId1"/>
  <headerFooter>
    <oddFooter>&amp;Carch. general/2016/prog. y ejec. capacitaciones/ejecucion capacitaciones por mes/ejec. capacitaciones por mes 2016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"/>
  <sheetViews>
    <sheetView workbookViewId="0">
      <selection activeCell="H13" sqref="H13"/>
    </sheetView>
  </sheetViews>
  <sheetFormatPr baseColWidth="10" defaultRowHeight="15" x14ac:dyDescent="0.25"/>
  <cols>
    <col min="1" max="1" width="4.140625" customWidth="1"/>
    <col min="2" max="2" width="19" customWidth="1"/>
    <col min="3" max="3" width="22.85546875" customWidth="1"/>
    <col min="4" max="4" width="12.7109375" customWidth="1"/>
    <col min="6" max="6" width="12.85546875" customWidth="1"/>
    <col min="7" max="7" width="10.140625" customWidth="1"/>
  </cols>
  <sheetData>
    <row r="1" spans="1:8" x14ac:dyDescent="0.25">
      <c r="A1" s="168" t="s">
        <v>13</v>
      </c>
      <c r="B1" s="168"/>
      <c r="C1" s="168"/>
      <c r="D1" s="168"/>
      <c r="E1" s="168"/>
      <c r="F1" s="168"/>
      <c r="G1" s="168"/>
      <c r="H1" s="168"/>
    </row>
    <row r="2" spans="1:8" x14ac:dyDescent="0.25">
      <c r="A2" s="168" t="s">
        <v>16</v>
      </c>
      <c r="B2" s="168"/>
      <c r="C2" s="168"/>
      <c r="D2" s="168"/>
      <c r="E2" s="168"/>
      <c r="F2" s="168"/>
      <c r="G2" s="168"/>
      <c r="H2" s="168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184"/>
      <c r="B4" s="184"/>
      <c r="C4" s="184"/>
      <c r="D4" s="184"/>
      <c r="E4" s="184"/>
      <c r="F4" s="184"/>
      <c r="G4" s="184"/>
      <c r="H4" s="184"/>
    </row>
    <row r="5" spans="1:8" x14ac:dyDescent="0.25">
      <c r="A5" s="170" t="s">
        <v>55</v>
      </c>
      <c r="B5" s="170"/>
      <c r="C5" s="170"/>
      <c r="D5" s="170"/>
      <c r="E5" s="170"/>
      <c r="F5" s="170"/>
      <c r="G5" s="170"/>
      <c r="H5" s="170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x14ac:dyDescent="0.25">
      <c r="A7" s="10"/>
      <c r="B7" s="10"/>
      <c r="C7" s="10"/>
      <c r="D7" s="10"/>
      <c r="E7" s="10"/>
      <c r="F7" s="10"/>
      <c r="G7" s="10"/>
      <c r="H7" s="10"/>
    </row>
    <row r="8" spans="1:8" x14ac:dyDescent="0.25">
      <c r="A8" s="10"/>
      <c r="B8" s="10"/>
      <c r="C8" s="10"/>
      <c r="D8" s="10"/>
      <c r="E8" s="10"/>
      <c r="F8" s="10"/>
      <c r="G8" s="10"/>
      <c r="H8" s="10"/>
    </row>
    <row r="9" spans="1:8" x14ac:dyDescent="0.25">
      <c r="A9" s="10"/>
      <c r="B9" s="10"/>
      <c r="C9" s="10"/>
      <c r="D9" s="10"/>
      <c r="E9" s="10"/>
      <c r="F9" s="10"/>
      <c r="G9" s="10"/>
      <c r="H9" s="10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  <row r="11" spans="1:8" x14ac:dyDescent="0.25">
      <c r="A11" s="10"/>
      <c r="B11" s="10"/>
      <c r="C11" s="10"/>
      <c r="D11" s="10"/>
      <c r="E11" s="10"/>
      <c r="F11" s="10"/>
      <c r="G11" s="10"/>
      <c r="H11" s="10"/>
    </row>
    <row r="12" spans="1:8" x14ac:dyDescent="0.25">
      <c r="A12" s="10"/>
      <c r="B12" s="10"/>
      <c r="C12" s="10"/>
      <c r="D12" s="10"/>
      <c r="E12" s="10"/>
      <c r="F12" s="10"/>
      <c r="G12" s="10"/>
      <c r="H12" s="10"/>
    </row>
  </sheetData>
  <mergeCells count="4">
    <mergeCell ref="A1:H1"/>
    <mergeCell ref="A2:H2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&amp;CArchivo General/2016/Prog. y Ejecucion capacitaciones por mes/ejecuión capacitaciones por mes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"/>
  <sheetViews>
    <sheetView workbookViewId="0">
      <selection activeCell="F11" sqref="F11"/>
    </sheetView>
  </sheetViews>
  <sheetFormatPr baseColWidth="10" defaultRowHeight="15" x14ac:dyDescent="0.25"/>
  <cols>
    <col min="1" max="1" width="4.140625" customWidth="1"/>
    <col min="2" max="2" width="19" customWidth="1"/>
    <col min="3" max="3" width="26.28515625" customWidth="1"/>
    <col min="4" max="4" width="14.7109375" customWidth="1"/>
    <col min="5" max="5" width="14.28515625" customWidth="1"/>
    <col min="6" max="6" width="12.85546875" customWidth="1"/>
    <col min="7" max="7" width="10.140625" customWidth="1"/>
  </cols>
  <sheetData>
    <row r="1" spans="1:8" ht="15.75" x14ac:dyDescent="0.25">
      <c r="A1" s="182" t="s">
        <v>13</v>
      </c>
      <c r="B1" s="182"/>
      <c r="C1" s="182"/>
      <c r="D1" s="182"/>
      <c r="E1" s="182"/>
      <c r="F1" s="182"/>
      <c r="G1" s="182"/>
      <c r="H1" s="182"/>
    </row>
    <row r="2" spans="1:8" ht="15.75" x14ac:dyDescent="0.25">
      <c r="A2" s="182" t="s">
        <v>16</v>
      </c>
      <c r="B2" s="182"/>
      <c r="C2" s="182"/>
      <c r="D2" s="182"/>
      <c r="E2" s="182"/>
      <c r="F2" s="182"/>
      <c r="G2" s="182"/>
      <c r="H2" s="182"/>
    </row>
    <row r="3" spans="1:8" ht="15.75" x14ac:dyDescent="0.25">
      <c r="A3" s="9"/>
      <c r="B3" s="9"/>
      <c r="C3" s="9"/>
      <c r="D3" s="9"/>
      <c r="E3" s="9"/>
      <c r="F3" s="9"/>
      <c r="G3" s="9"/>
      <c r="H3" s="9"/>
    </row>
    <row r="4" spans="1:8" ht="15.75" x14ac:dyDescent="0.25">
      <c r="A4" s="183" t="s">
        <v>56</v>
      </c>
      <c r="B4" s="183"/>
      <c r="C4" s="183"/>
      <c r="D4" s="183"/>
      <c r="E4" s="183"/>
      <c r="F4" s="183"/>
      <c r="G4" s="183"/>
      <c r="H4" s="183"/>
    </row>
    <row r="5" spans="1:8" x14ac:dyDescent="0.25">
      <c r="A5" s="3"/>
      <c r="B5" s="7"/>
      <c r="C5" s="3"/>
      <c r="D5" s="3"/>
      <c r="E5" s="3"/>
      <c r="F5" s="3"/>
      <c r="G5" s="3"/>
      <c r="H5" s="3"/>
    </row>
    <row r="6" spans="1:8" x14ac:dyDescent="0.25">
      <c r="B6" s="186"/>
      <c r="C6" s="186"/>
      <c r="D6" s="186"/>
      <c r="E6" s="187"/>
      <c r="F6" s="187"/>
      <c r="G6" s="187"/>
    </row>
    <row r="7" spans="1:8" x14ac:dyDescent="0.25">
      <c r="B7" s="186"/>
      <c r="C7" s="186"/>
      <c r="D7" s="186"/>
      <c r="E7" s="188"/>
      <c r="F7" s="188"/>
      <c r="G7" s="188"/>
    </row>
    <row r="8" spans="1:8" x14ac:dyDescent="0.25">
      <c r="B8" s="27"/>
      <c r="D8" s="28"/>
    </row>
    <row r="9" spans="1:8" x14ac:dyDescent="0.25">
      <c r="B9" s="186"/>
      <c r="C9" s="186"/>
      <c r="D9" s="186"/>
    </row>
    <row r="10" spans="1:8" x14ac:dyDescent="0.25">
      <c r="B10" s="2"/>
      <c r="C10" s="2"/>
      <c r="D10" s="4"/>
      <c r="F10" s="185"/>
      <c r="G10" s="185"/>
    </row>
    <row r="11" spans="1:8" x14ac:dyDescent="0.25">
      <c r="B11" s="2"/>
      <c r="C11" s="2"/>
      <c r="D11" s="4"/>
    </row>
  </sheetData>
  <mergeCells count="9">
    <mergeCell ref="F10:G10"/>
    <mergeCell ref="B9:D9"/>
    <mergeCell ref="B7:D7"/>
    <mergeCell ref="E6:G6"/>
    <mergeCell ref="A1:H1"/>
    <mergeCell ref="A2:H2"/>
    <mergeCell ref="A4:H4"/>
    <mergeCell ref="B6:D6"/>
    <mergeCell ref="E7:G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"/>
  <sheetViews>
    <sheetView workbookViewId="0">
      <selection activeCell="E12" sqref="E12"/>
    </sheetView>
  </sheetViews>
  <sheetFormatPr baseColWidth="10" defaultRowHeight="15" x14ac:dyDescent="0.25"/>
  <cols>
    <col min="1" max="1" width="5.140625" customWidth="1"/>
    <col min="2" max="2" width="21.28515625" customWidth="1"/>
    <col min="3" max="3" width="30.5703125" customWidth="1"/>
    <col min="4" max="4" width="16.7109375" customWidth="1"/>
    <col min="5" max="5" width="14.5703125" customWidth="1"/>
    <col min="6" max="6" width="16.28515625" customWidth="1"/>
    <col min="7" max="7" width="10.85546875" customWidth="1"/>
  </cols>
  <sheetData>
    <row r="1" spans="1:8" x14ac:dyDescent="0.25">
      <c r="A1" s="30"/>
      <c r="B1" s="30"/>
      <c r="C1" s="30"/>
      <c r="D1" s="30"/>
      <c r="E1" s="30"/>
      <c r="F1" s="30"/>
      <c r="G1" s="30"/>
      <c r="H1" s="3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ht="15.75" x14ac:dyDescent="0.25">
      <c r="A3" s="182" t="s">
        <v>13</v>
      </c>
      <c r="B3" s="182"/>
      <c r="C3" s="182"/>
      <c r="D3" s="182"/>
      <c r="E3" s="182"/>
      <c r="F3" s="182"/>
      <c r="G3" s="182"/>
      <c r="H3" s="182"/>
    </row>
    <row r="4" spans="1:8" ht="15.75" x14ac:dyDescent="0.25">
      <c r="A4" s="182" t="s">
        <v>16</v>
      </c>
      <c r="B4" s="182"/>
      <c r="C4" s="182"/>
      <c r="D4" s="182"/>
      <c r="E4" s="182"/>
      <c r="F4" s="182"/>
      <c r="G4" s="182"/>
      <c r="H4" s="18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70" t="s">
        <v>57</v>
      </c>
      <c r="B6" s="170"/>
      <c r="C6" s="170"/>
      <c r="D6" s="170"/>
      <c r="E6" s="170"/>
      <c r="F6" s="170"/>
      <c r="G6" s="170"/>
      <c r="H6" s="170"/>
    </row>
    <row r="7" spans="1:8" x14ac:dyDescent="0.25">
      <c r="A7" s="29"/>
      <c r="B7" s="29"/>
      <c r="C7" s="29"/>
      <c r="D7" s="29"/>
      <c r="E7" s="29"/>
      <c r="F7" s="29"/>
      <c r="G7" s="29"/>
      <c r="H7" s="29"/>
    </row>
    <row r="8" spans="1:8" x14ac:dyDescent="0.25">
      <c r="A8" s="10"/>
      <c r="B8" s="10"/>
      <c r="C8" s="10"/>
      <c r="D8" s="10"/>
      <c r="E8" s="10"/>
      <c r="F8" s="10"/>
      <c r="G8" s="10"/>
      <c r="H8" s="10"/>
    </row>
    <row r="9" spans="1:8" x14ac:dyDescent="0.25">
      <c r="A9" s="10"/>
      <c r="B9" s="10"/>
      <c r="C9" s="10"/>
      <c r="D9" s="10"/>
      <c r="E9" s="10"/>
      <c r="F9" s="10"/>
      <c r="G9" s="10"/>
      <c r="H9" s="10"/>
    </row>
    <row r="10" spans="1:8" x14ac:dyDescent="0.25">
      <c r="A10" s="10"/>
      <c r="B10" s="10"/>
      <c r="C10" s="10"/>
      <c r="D10" s="10"/>
      <c r="E10" s="10"/>
      <c r="F10" s="10"/>
      <c r="G10" s="10"/>
      <c r="H10" s="10"/>
    </row>
    <row r="11" spans="1:8" x14ac:dyDescent="0.25">
      <c r="A11" s="10"/>
      <c r="B11" s="10"/>
      <c r="C11" s="10"/>
      <c r="D11" s="10"/>
      <c r="E11" s="10"/>
      <c r="F11" s="10"/>
      <c r="G11" s="10"/>
      <c r="H11" s="10"/>
    </row>
    <row r="12" spans="1:8" x14ac:dyDescent="0.25">
      <c r="A12" s="10"/>
      <c r="B12" s="10"/>
      <c r="C12" s="10"/>
      <c r="D12" s="10"/>
      <c r="E12" s="10"/>
      <c r="F12" s="10"/>
      <c r="G12" s="10"/>
      <c r="H12" s="10"/>
    </row>
    <row r="13" spans="1:8" x14ac:dyDescent="0.25">
      <c r="A13" s="10"/>
      <c r="B13" s="10"/>
      <c r="C13" s="10"/>
      <c r="D13" s="10"/>
      <c r="E13" s="10"/>
      <c r="F13" s="10"/>
      <c r="G13" s="10"/>
      <c r="H13" s="10"/>
    </row>
  </sheetData>
  <mergeCells count="3">
    <mergeCell ref="A3:H3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ENERO</vt:lpstr>
      <vt:lpstr>FEBRERO</vt:lpstr>
      <vt:lpstr>MARZO</vt:lpstr>
      <vt:lpstr>ABRIL</vt:lpstr>
      <vt:lpstr>MAYO</vt:lpstr>
      <vt:lpstr>JUNIO </vt:lpstr>
      <vt:lpstr>JULIO</vt:lpstr>
      <vt:lpstr>AGOSTO</vt:lpstr>
      <vt:lpstr>SEPT</vt:lpstr>
      <vt:lpstr>OCT</vt:lpstr>
      <vt:lpstr>NOV</vt:lpstr>
      <vt:lpstr>DIC</vt:lpstr>
      <vt:lpstr>Hoja1</vt:lpstr>
      <vt:lpstr>AGOSTO!Área_de_impresión</vt:lpstr>
      <vt:lpstr>ENERO!Área_de_impresión</vt:lpstr>
      <vt:lpstr>FEBRERO!Área_de_impresión</vt:lpstr>
      <vt:lpstr>JULIO!Área_de_impresión</vt:lpstr>
      <vt:lpstr>'JUNIO '!Área_de_impresión</vt:lpstr>
      <vt:lpstr>MARZO!Área_de_impresión</vt:lpstr>
      <vt:lpstr>ABRIL!Títulos_a_imprimir</vt:lpstr>
      <vt:lpstr>AGOSTO!Títulos_a_imprimir</vt:lpstr>
      <vt:lpstr>ENERO!Títulos_a_imprimir</vt:lpstr>
      <vt:lpstr>FEBRERO!Títulos_a_imprimir</vt:lpstr>
      <vt:lpstr>MAYO!Títulos_a_imprimir</vt:lpstr>
      <vt:lpstr>SEPT!Títulos_a_imprimir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2018-04-04T16:33:21Z</cp:lastPrinted>
  <dcterms:created xsi:type="dcterms:W3CDTF">2015-11-30T18:04:44Z</dcterms:created>
  <dcterms:modified xsi:type="dcterms:W3CDTF">2018-04-05T14:40:56Z</dcterms:modified>
</cp:coreProperties>
</file>