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TRAMITE DE PENSION\"/>
    </mc:Choice>
  </mc:AlternateContent>
  <xr:revisionPtr revIDLastSave="0" documentId="13_ncr:1_{99FF82C8-294F-4722-AB2B-EADA570B2F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  <sheet name="Hoja2" sheetId="2" r:id="rId2"/>
    <sheet name="Hoja3" sheetId="3" r:id="rId3"/>
  </sheets>
  <definedNames>
    <definedName name="_xlnm.Print_Area" localSheetId="0">FIJO!$A$2:$S$41</definedName>
    <definedName name="_xlnm.Print_Titles" localSheetId="0">FIJO!$2:$10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7" i="2" l="1"/>
  <c r="M37" i="2"/>
  <c r="L37" i="2"/>
  <c r="J37" i="2"/>
  <c r="I37" i="2"/>
  <c r="H37" i="2"/>
  <c r="G37" i="2"/>
  <c r="R36" i="2"/>
  <c r="S36" i="2" s="1"/>
  <c r="Q36" i="2"/>
  <c r="P36" i="2"/>
  <c r="K36" i="2"/>
  <c r="R35" i="2"/>
  <c r="S35" i="2" s="1"/>
  <c r="Q35" i="2"/>
  <c r="P35" i="2"/>
  <c r="R34" i="2"/>
  <c r="S34" i="2" s="1"/>
  <c r="Q34" i="2"/>
  <c r="P34" i="2"/>
  <c r="N34" i="2"/>
  <c r="K34" i="2"/>
  <c r="S33" i="2"/>
  <c r="Q33" i="2"/>
  <c r="P33" i="2"/>
  <c r="P37" i="2" s="1"/>
  <c r="N33" i="2"/>
  <c r="K33" i="2"/>
  <c r="R33" i="2" s="1"/>
  <c r="Q32" i="2"/>
  <c r="S32" i="2" s="1"/>
  <c r="N32" i="2"/>
  <c r="K32" i="2"/>
  <c r="Q31" i="2"/>
  <c r="S31" i="2" s="1"/>
  <c r="N31" i="2"/>
  <c r="K31" i="2"/>
  <c r="Q30" i="2"/>
  <c r="S30" i="2" s="1"/>
  <c r="N30" i="2"/>
  <c r="K30" i="2"/>
  <c r="Q29" i="2"/>
  <c r="S29" i="2" s="1"/>
  <c r="N29" i="2"/>
  <c r="K29" i="2"/>
  <c r="Q28" i="2"/>
  <c r="S28" i="2" s="1"/>
  <c r="N28" i="2"/>
  <c r="K28" i="2"/>
  <c r="R28" i="2" s="1"/>
  <c r="Q27" i="2"/>
  <c r="S27" i="2" s="1"/>
  <c r="N27" i="2"/>
  <c r="R27" i="2" s="1"/>
  <c r="K27" i="2"/>
  <c r="S26" i="2"/>
  <c r="Q26" i="2"/>
  <c r="N26" i="2"/>
  <c r="K26" i="2"/>
  <c r="Q25" i="2"/>
  <c r="S25" i="2" s="1"/>
  <c r="N25" i="2"/>
  <c r="K25" i="2"/>
  <c r="Q24" i="2"/>
  <c r="S24" i="2" s="1"/>
  <c r="N24" i="2"/>
  <c r="K24" i="2"/>
  <c r="Q23" i="2"/>
  <c r="S23" i="2" s="1"/>
  <c r="N23" i="2"/>
  <c r="K23" i="2"/>
  <c r="Q22" i="2"/>
  <c r="S22" i="2" s="1"/>
  <c r="N22" i="2"/>
  <c r="K22" i="2"/>
  <c r="Q21" i="2"/>
  <c r="S21" i="2" s="1"/>
  <c r="N21" i="2"/>
  <c r="K21" i="2"/>
  <c r="Q20" i="2"/>
  <c r="S20" i="2" s="1"/>
  <c r="N20" i="2"/>
  <c r="K20" i="2"/>
  <c r="R20" i="2" s="1"/>
  <c r="Q19" i="2"/>
  <c r="S19" i="2" s="1"/>
  <c r="N19" i="2"/>
  <c r="R19" i="2" s="1"/>
  <c r="K19" i="2"/>
  <c r="S18" i="2"/>
  <c r="Q18" i="2"/>
  <c r="N18" i="2"/>
  <c r="K18" i="2"/>
  <c r="Q17" i="2"/>
  <c r="S17" i="2" s="1"/>
  <c r="N17" i="2"/>
  <c r="K17" i="2"/>
  <c r="Q16" i="2"/>
  <c r="S16" i="2" s="1"/>
  <c r="N16" i="2"/>
  <c r="K16" i="2"/>
  <c r="Q15" i="2"/>
  <c r="S15" i="2" s="1"/>
  <c r="N15" i="2"/>
  <c r="K15" i="2"/>
  <c r="Q14" i="2"/>
  <c r="S14" i="2" s="1"/>
  <c r="N14" i="2"/>
  <c r="K14" i="2"/>
  <c r="Q13" i="2"/>
  <c r="S13" i="2" s="1"/>
  <c r="N13" i="2"/>
  <c r="K13" i="2"/>
  <c r="Q12" i="2"/>
  <c r="S12" i="2" s="1"/>
  <c r="N12" i="2"/>
  <c r="K12" i="2"/>
  <c r="R12" i="2" s="1"/>
  <c r="Q11" i="2"/>
  <c r="S11" i="2" s="1"/>
  <c r="N11" i="2"/>
  <c r="R11" i="2" s="1"/>
  <c r="K11" i="2"/>
  <c r="S10" i="2"/>
  <c r="Q10" i="2"/>
  <c r="N10" i="2"/>
  <c r="K10" i="2"/>
  <c r="Q9" i="2"/>
  <c r="S9" i="2" s="1"/>
  <c r="N9" i="2"/>
  <c r="K9" i="2"/>
  <c r="Q8" i="2"/>
  <c r="N8" i="2"/>
  <c r="K8" i="2"/>
  <c r="R8" i="2" l="1"/>
  <c r="R15" i="2"/>
  <c r="R16" i="2"/>
  <c r="R23" i="2"/>
  <c r="R24" i="2"/>
  <c r="R31" i="2"/>
  <c r="R32" i="2"/>
  <c r="N37" i="2"/>
  <c r="R9" i="2"/>
  <c r="R13" i="2"/>
  <c r="R17" i="2"/>
  <c r="R21" i="2"/>
  <c r="R25" i="2"/>
  <c r="R29" i="2"/>
  <c r="Q37" i="2"/>
  <c r="K37" i="2"/>
  <c r="R14" i="2"/>
  <c r="R18" i="2"/>
  <c r="R22" i="2"/>
  <c r="R26" i="2"/>
  <c r="R30" i="2"/>
  <c r="S8" i="2"/>
  <c r="S37" i="2" s="1"/>
  <c r="R10" i="2"/>
  <c r="R37" i="2" l="1"/>
</calcChain>
</file>

<file path=xl/sharedStrings.xml><?xml version="1.0" encoding="utf-8"?>
<sst xmlns="http://schemas.openxmlformats.org/spreadsheetml/2006/main" count="243" uniqueCount="152">
  <si>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</si>
  <si>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</si>
  <si>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</si>
  <si>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</si>
  <si>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</si>
  <si>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</si>
  <si>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</si>
  <si>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</si>
  <si>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</si>
  <si>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</si>
  <si>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</si>
  <si>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</si>
  <si>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</si>
  <si>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</si>
  <si>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</si>
  <si>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</si>
  <si>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</si>
  <si>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</si>
  <si>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</si>
  <si>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</si>
  <si>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</si>
  <si>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</si>
  <si>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</si>
  <si>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</si>
  <si>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</si>
  <si>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</si>
  <si>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</si>
  <si>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</si>
  <si>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</si>
  <si>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</si>
  <si>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</si>
  <si>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</si>
  <si>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</si>
  <si>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</si>
  <si>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</si>
  <si>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</si>
  <si>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</si>
  <si>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</si>
  <si>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</si>
  <si>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</si>
  <si>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</si>
  <si>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</si>
  <si>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</si>
  <si>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</si>
  <si>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</si>
  <si>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</si>
  <si>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</si>
  <si>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</si>
  <si>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</si>
  <si>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</si>
  <si>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</si>
  <si>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</si>
  <si>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</si>
  <si>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</si>
  <si>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</si>
  <si>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</si>
  <si>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</si>
  <si>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</si>
  <si>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</si>
  <si>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</si>
  <si>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</si>
  <si>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</si>
  <si>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</si>
  <si>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</si>
  <si>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</si>
  <si>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</si>
  <si>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</si>
  <si>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</si>
  <si>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</si>
  <si>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</si>
  <si>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</si>
  <si>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</si>
  <si>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</si>
  <si>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</si>
  <si>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</si>
  <si>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</si>
  <si>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</si>
  <si>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</si>
  <si>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</si>
  <si>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Julia J. Rosario B.</t>
  </si>
  <si>
    <t>Dirección Ejecutiva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</si>
  <si>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</si>
  <si>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</si>
  <si>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</si>
  <si>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</si>
  <si>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</si>
  <si>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</si>
  <si>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</si>
  <si>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</si>
  <si>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</si>
  <si>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</si>
  <si>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</si>
  <si>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</si>
  <si>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</si>
  <si>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</si>
  <si>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</si>
  <si>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</si>
  <si>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</si>
  <si>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</si>
  <si>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</si>
  <si>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</si>
  <si>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</si>
  <si>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</si>
  <si>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</si>
  <si>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</si>
  <si>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</si>
  <si>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</si>
  <si>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</si>
  <si>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</si>
  <si>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</si>
  <si>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</si>
  <si>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</si>
  <si>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</si>
  <si>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</si>
  <si>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</si>
  <si>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</si>
  <si>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</si>
  <si>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</si>
  <si>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</si>
  <si>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</si>
  <si>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t>(1.2%) (*)</t>
  </si>
  <si>
    <t>Rosa Ramona Cepeda</t>
  </si>
  <si>
    <t>Luis Guillermo Peña Diaz</t>
  </si>
  <si>
    <t>Soporte Informatico</t>
  </si>
  <si>
    <t>Div. Informatica</t>
  </si>
  <si>
    <t>Mayra Martinez Romero</t>
  </si>
  <si>
    <t>Asesora Fianciera</t>
  </si>
  <si>
    <t xml:space="preserve">Libre nomb. </t>
  </si>
  <si>
    <r>
      <t xml:space="preserve">   (2*) Salario cotizable hasta RD$44,548.00, deducción directa de la declaración TSS del SUIRPLUS.</t>
    </r>
    <r>
      <rPr>
        <b/>
        <sz val="9"/>
        <rFont val="Arial"/>
        <family val="2"/>
      </rPr>
      <t>(Riesgo Laboral)</t>
    </r>
  </si>
  <si>
    <t>Asesora Financiera</t>
  </si>
  <si>
    <t xml:space="preserve">   (5*) Deducción directa declaración TSS del SUIRPLUS por registro de dependientes adicionales al SDSS. RD$1,031.62 por cada dependiente adicional registrado.</t>
  </si>
  <si>
    <t>NOMINA EMPLEADOS AGOSTO 2018</t>
  </si>
  <si>
    <t>Observaciones:</t>
  </si>
  <si>
    <t>Reg. No.</t>
  </si>
  <si>
    <t>Departamento Administrativo Financiero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</si>
  <si>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</si>
  <si>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</si>
  <si>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</si>
  <si>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</si>
  <si>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</si>
  <si>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</si>
  <si>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Autorizado por:</t>
  </si>
  <si>
    <t>___________________________</t>
  </si>
  <si>
    <t>SEG. VIDA</t>
  </si>
  <si>
    <t>Lic. Nicla Mariel Valera Castillo</t>
  </si>
  <si>
    <t>Dra. Ana Maria Barceló</t>
  </si>
  <si>
    <t>Directora Ejecutiva</t>
  </si>
  <si>
    <t>CERTIFICO QUE ESTA NOMINA DE PAGO QUE CONSTA DE  **1** HOJA, ESTA CORRECTA Y COMPLETA Y QUE LAS PERSONAS ENUMERADAS EN LA MISMA SON LAS QUE EN DICIEMBRE DEL 2022 FIGURAN EN LOS RECORD DE PERSONAL.</t>
  </si>
  <si>
    <t>Lic. Mayra Martinez</t>
  </si>
  <si>
    <t>NOMINA SUELDO REGALIA PASCUAL DICIEMBRE 2022: EMPLEADOS EN TRAMITE DE PENSION INACTIVOS</t>
  </si>
  <si>
    <t>Técnico Administrativo II</t>
  </si>
  <si>
    <t>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</si>
</sst>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5"/>
      <name val="Arial"/>
      <family val="2"/>
    </font>
    <font>
      <sz val="10"/>
      <color theme="1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6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0" fontId="4" fillId="0" borderId="1" xfId="2" applyFont="1" applyBorder="1" applyAlignment="1">
      <alignment horizontal="left"/>
    </xf>
    <xf numFmtId="0" fontId="5" fillId="0" borderId="0" xfId="2" applyFont="1" applyAlignment="1">
      <alignment horizontal="center"/>
    </xf>
    <xf numFmtId="166" fontId="5" fillId="0" borderId="0" xfId="2" applyNumberFormat="1" applyFont="1"/>
    <xf numFmtId="0" fontId="4" fillId="0" borderId="1" xfId="2" applyFont="1" applyBorder="1" applyAlignment="1">
      <alignment horizontal="center"/>
    </xf>
    <xf numFmtId="0" fontId="4" fillId="0" borderId="0" xfId="2" applyFont="1"/>
    <xf numFmtId="0" fontId="6" fillId="0" borderId="0" xfId="0" applyFont="1"/>
    <xf numFmtId="43" fontId="6" fillId="0" borderId="0" xfId="0" applyNumberFormat="1" applyFont="1"/>
    <xf numFmtId="43" fontId="7" fillId="0" borderId="0" xfId="0" applyNumberFormat="1" applyFont="1"/>
    <xf numFmtId="0" fontId="8" fillId="0" borderId="1" xfId="0" applyFont="1" applyBorder="1"/>
    <xf numFmtId="43" fontId="8" fillId="0" borderId="1" xfId="1" applyFont="1" applyBorder="1"/>
    <xf numFmtId="43" fontId="4" fillId="0" borderId="1" xfId="1" applyFont="1" applyBorder="1"/>
    <xf numFmtId="43" fontId="4" fillId="0" borderId="15" xfId="1" applyFont="1" applyBorder="1"/>
    <xf numFmtId="43" fontId="9" fillId="0" borderId="1" xfId="1" applyFont="1" applyBorder="1"/>
    <xf numFmtId="166" fontId="4" fillId="0" borderId="11" xfId="4" applyNumberFormat="1" applyFont="1" applyBorder="1"/>
    <xf numFmtId="166" fontId="4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5" fillId="0" borderId="1" xfId="2" applyFont="1" applyBorder="1"/>
    <xf numFmtId="0" fontId="5" fillId="0" borderId="0" xfId="2" applyFont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Alignment="1">
      <alignment horizontal="center"/>
    </xf>
    <xf numFmtId="165" fontId="5" fillId="2" borderId="0" xfId="3" applyFont="1" applyFill="1"/>
    <xf numFmtId="165" fontId="5" fillId="2" borderId="18" xfId="3" applyFont="1" applyFill="1" applyBorder="1"/>
    <xf numFmtId="0" fontId="5" fillId="2" borderId="0" xfId="2" applyFont="1" applyFill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43" fontId="1" fillId="0" borderId="1" xfId="1" applyBorder="1"/>
    <xf numFmtId="0" fontId="0" fillId="0" borderId="17" xfId="0" applyBorder="1"/>
    <xf numFmtId="0" fontId="4" fillId="0" borderId="17" xfId="2" applyFont="1" applyBorder="1" applyAlignment="1">
      <alignment horizontal="center"/>
    </xf>
    <xf numFmtId="43" fontId="4" fillId="0" borderId="2" xfId="1" applyFont="1" applyBorder="1"/>
    <xf numFmtId="43" fontId="9" fillId="0" borderId="2" xfId="1" applyFont="1" applyBorder="1"/>
    <xf numFmtId="43" fontId="0" fillId="0" borderId="1" xfId="0" applyNumberFormat="1" applyBorder="1"/>
    <xf numFmtId="165" fontId="5" fillId="0" borderId="0" xfId="3" applyFont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0" fontId="11" fillId="0" borderId="0" xfId="0" applyFont="1"/>
    <xf numFmtId="0" fontId="11" fillId="0" borderId="19" xfId="0" applyFont="1" applyBorder="1"/>
    <xf numFmtId="0" fontId="5" fillId="0" borderId="0" xfId="2" applyFont="1" applyAlignment="1">
      <alignment horizontal="center"/>
    </xf>
    <xf numFmtId="165" fontId="5" fillId="0" borderId="0" xfId="3" applyFont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165" fontId="12" fillId="0" borderId="0" xfId="3" applyFont="1" applyAlignment="1">
      <alignment horizontal="center"/>
    </xf>
    <xf numFmtId="0" fontId="13" fillId="0" borderId="0" xfId="0" applyFont="1"/>
    <xf numFmtId="0" fontId="12" fillId="0" borderId="0" xfId="2" applyFont="1" applyAlignment="1">
      <alignment horizontal="center"/>
    </xf>
    <xf numFmtId="165" fontId="12" fillId="0" borderId="0" xfId="3" applyFont="1" applyAlignment="1">
      <alignment horizontal="center"/>
    </xf>
    <xf numFmtId="0" fontId="14" fillId="2" borderId="14" xfId="0" applyFont="1" applyFill="1" applyBorder="1"/>
    <xf numFmtId="165" fontId="12" fillId="2" borderId="12" xfId="3" applyFont="1" applyFill="1" applyBorder="1" applyAlignment="1">
      <alignment horizontal="center"/>
    </xf>
    <xf numFmtId="165" fontId="12" fillId="2" borderId="15" xfId="3" applyFont="1" applyFill="1" applyBorder="1" applyAlignment="1">
      <alignment horizontal="center"/>
    </xf>
    <xf numFmtId="165" fontId="12" fillId="2" borderId="11" xfId="3" applyFont="1" applyFill="1" applyBorder="1" applyAlignment="1">
      <alignment horizontal="center"/>
    </xf>
    <xf numFmtId="165" fontId="12" fillId="2" borderId="6" xfId="3" applyFont="1" applyFill="1" applyBorder="1" applyAlignment="1">
      <alignment horizontal="center"/>
    </xf>
    <xf numFmtId="165" fontId="12" fillId="2" borderId="1" xfId="3" applyFont="1" applyFill="1" applyBorder="1" applyAlignment="1">
      <alignment horizontal="center"/>
    </xf>
    <xf numFmtId="165" fontId="12" fillId="2" borderId="0" xfId="3" applyFont="1" applyFill="1" applyAlignment="1">
      <alignment horizontal="center"/>
    </xf>
    <xf numFmtId="165" fontId="12" fillId="2" borderId="0" xfId="3" applyFont="1" applyFill="1"/>
    <xf numFmtId="165" fontId="12" fillId="2" borderId="18" xfId="3" applyFont="1" applyFill="1" applyBorder="1"/>
    <xf numFmtId="0" fontId="12" fillId="2" borderId="3" xfId="2" applyFont="1" applyFill="1" applyBorder="1" applyAlignment="1">
      <alignment horizontal="center"/>
    </xf>
    <xf numFmtId="0" fontId="12" fillId="2" borderId="4" xfId="2" applyFont="1" applyFill="1" applyBorder="1" applyAlignment="1">
      <alignment horizontal="center"/>
    </xf>
    <xf numFmtId="0" fontId="12" fillId="2" borderId="20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/>
    </xf>
    <xf numFmtId="0" fontId="12" fillId="2" borderId="21" xfId="2" applyFont="1" applyFill="1" applyBorder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2" fillId="2" borderId="8" xfId="2" applyFont="1" applyFill="1" applyBorder="1" applyAlignment="1">
      <alignment horizontal="center"/>
    </xf>
    <xf numFmtId="0" fontId="12" fillId="2" borderId="12" xfId="2" applyFont="1" applyFill="1" applyBorder="1" applyAlignment="1">
      <alignment horizontal="center"/>
    </xf>
    <xf numFmtId="0" fontId="12" fillId="2" borderId="5" xfId="2" applyFont="1" applyFill="1" applyBorder="1" applyAlignment="1">
      <alignment horizontal="center" wrapText="1"/>
    </xf>
    <xf numFmtId="0" fontId="12" fillId="2" borderId="17" xfId="2" applyFont="1" applyFill="1" applyBorder="1" applyAlignment="1">
      <alignment horizontal="center"/>
    </xf>
    <xf numFmtId="0" fontId="15" fillId="2" borderId="10" xfId="2" applyFont="1" applyFill="1" applyBorder="1" applyAlignment="1">
      <alignment horizontal="center"/>
    </xf>
    <xf numFmtId="0" fontId="12" fillId="2" borderId="5" xfId="2" applyFont="1" applyFill="1" applyBorder="1"/>
    <xf numFmtId="0" fontId="14" fillId="2" borderId="0" xfId="0" applyFont="1" applyFill="1" applyAlignment="1">
      <alignment horizontal="center"/>
    </xf>
    <xf numFmtId="10" fontId="12" fillId="2" borderId="5" xfId="2" applyNumberFormat="1" applyFont="1" applyFill="1" applyBorder="1" applyAlignment="1">
      <alignment horizontal="center"/>
    </xf>
    <xf numFmtId="10" fontId="12" fillId="2" borderId="15" xfId="2" applyNumberFormat="1" applyFont="1" applyFill="1" applyBorder="1" applyAlignment="1">
      <alignment horizontal="center"/>
    </xf>
    <xf numFmtId="0" fontId="12" fillId="2" borderId="5" xfId="2" applyFont="1" applyFill="1" applyBorder="1" applyAlignment="1">
      <alignment horizontal="center"/>
    </xf>
    <xf numFmtId="0" fontId="12" fillId="2" borderId="16" xfId="2" applyFont="1" applyFill="1" applyBorder="1" applyAlignment="1">
      <alignment horizontal="center"/>
    </xf>
    <xf numFmtId="0" fontId="12" fillId="2" borderId="7" xfId="2" applyFont="1" applyFill="1" applyBorder="1" applyAlignment="1">
      <alignment horizontal="center"/>
    </xf>
    <xf numFmtId="0" fontId="15" fillId="0" borderId="0" xfId="2" applyFont="1"/>
    <xf numFmtId="0" fontId="15" fillId="0" borderId="1" xfId="2" applyFont="1" applyBorder="1" applyAlignment="1">
      <alignment horizontal="center"/>
    </xf>
    <xf numFmtId="0" fontId="15" fillId="0" borderId="1" xfId="2" applyFont="1" applyBorder="1"/>
    <xf numFmtId="43" fontId="15" fillId="0" borderId="1" xfId="1" applyFont="1" applyBorder="1"/>
    <xf numFmtId="166" fontId="15" fillId="0" borderId="1" xfId="4" applyNumberFormat="1" applyFont="1" applyBorder="1"/>
    <xf numFmtId="0" fontId="15" fillId="0" borderId="1" xfId="0" applyFont="1" applyBorder="1"/>
    <xf numFmtId="0" fontId="12" fillId="0" borderId="0" xfId="2" applyFont="1"/>
    <xf numFmtId="166" fontId="12" fillId="0" borderId="0" xfId="2" applyNumberFormat="1" applyFont="1"/>
    <xf numFmtId="0" fontId="15" fillId="0" borderId="0" xfId="0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/>
    <xf numFmtId="4" fontId="15" fillId="0" borderId="0" xfId="0" applyNumberFormat="1" applyFont="1" applyAlignment="1">
      <alignment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1" xfId="2" applyFont="1" applyBorder="1" applyAlignment="1">
      <alignment horizontal="left"/>
    </xf>
    <xf numFmtId="166" fontId="15" fillId="0" borderId="1" xfId="0" applyNumberFormat="1" applyFont="1" applyBorder="1"/>
    <xf numFmtId="166" fontId="15" fillId="0" borderId="1" xfId="2" applyNumberFormat="1" applyFont="1" applyBorder="1"/>
    <xf numFmtId="0" fontId="12" fillId="2" borderId="15" xfId="2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wrapText="1"/>
    </xf>
    <xf numFmtId="0" fontId="12" fillId="2" borderId="15" xfId="2" applyFont="1" applyFill="1" applyBorder="1" applyAlignment="1">
      <alignment horizontal="center" wrapText="1"/>
    </xf>
    <xf numFmtId="0" fontId="14" fillId="0" borderId="1" xfId="0" applyFont="1" applyBorder="1"/>
    <xf numFmtId="0" fontId="13" fillId="0" borderId="1" xfId="0" applyFont="1" applyBorder="1"/>
    <xf numFmtId="0" fontId="12" fillId="0" borderId="1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1" xfId="2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804928</xdr:colOff>
      <xdr:row>1</xdr:row>
      <xdr:rowOff>160985</xdr:rowOff>
    </xdr:from>
    <xdr:to>
      <xdr:col>1</xdr:col>
      <xdr:colOff>2159893</xdr:colOff>
      <xdr:row>5</xdr:row>
      <xdr:rowOff>13416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717" y="321971"/>
          <a:ext cx="1354965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U42"/>
  <sheetViews>
    <sheetView tabSelected="1" zoomScale="71" zoomScaleNormal="71" workbookViewId="0">
      <selection activeCell="C22" sqref="C22"/>
    </sheetView>
  </sheetViews>
  <sheetFormatPr baseColWidth="10" defaultRowHeight="12.75" x14ac:dyDescent="0.2"/>
  <cols>
    <col min="1" max="1" width="7.7109375" style="66" customWidth="1"/>
    <col min="2" max="2" width="37.5703125" style="66" customWidth="1"/>
    <col min="3" max="3" width="43.5703125" style="66" customWidth="1"/>
    <col min="4" max="4" width="36.28515625" style="66" bestFit="1" customWidth="1"/>
    <col min="5" max="5" width="29.85546875" style="66" customWidth="1"/>
    <col min="6" max="6" width="16.140625" style="66" customWidth="1"/>
    <col min="7" max="7" width="12.7109375" style="66" bestFit="1" customWidth="1"/>
    <col min="8" max="8" width="8.7109375" style="66" customWidth="1"/>
    <col min="9" max="9" width="14.5703125" style="66" customWidth="1"/>
    <col min="10" max="10" width="20.140625" style="66" customWidth="1"/>
    <col min="11" max="12" width="11.5703125" style="66" bestFit="1" customWidth="1"/>
    <col min="13" max="13" width="18.7109375" style="66" customWidth="1"/>
    <col min="14" max="14" width="16.42578125" style="66" customWidth="1"/>
    <col min="15" max="15" width="12.5703125" style="66" customWidth="1"/>
    <col min="16" max="16" width="14.7109375" style="66" customWidth="1"/>
    <col min="17" max="17" width="11.140625" style="66" customWidth="1"/>
    <col min="18" max="18" width="11.85546875" style="66" customWidth="1"/>
    <col min="19" max="19" width="13.85546875" style="66" customWidth="1"/>
    <col min="20" max="16384" width="11.42578125" style="66"/>
  </cols>
  <sheetData>
    <row r="2" spans="1:177" ht="23.25" x14ac:dyDescent="0.3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77" ht="21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77" ht="21" x14ac:dyDescent="0.3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77" ht="21" x14ac:dyDescent="0.3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77" ht="23.25" x14ac:dyDescent="0.35">
      <c r="A6" s="128" t="s">
        <v>149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</row>
    <row r="7" spans="1:177" ht="21" x14ac:dyDescent="0.3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77" ht="21.75" thickBot="1" x14ac:dyDescent="0.4">
      <c r="A8" s="76"/>
      <c r="B8" s="76"/>
      <c r="C8" s="76"/>
      <c r="D8" s="76"/>
      <c r="E8" s="76"/>
      <c r="F8" s="76"/>
      <c r="G8" s="76"/>
      <c r="H8" s="76"/>
      <c r="I8" s="77" t="s">
        <v>5</v>
      </c>
      <c r="J8" s="78"/>
      <c r="K8" s="79" t="s">
        <v>6</v>
      </c>
      <c r="L8" s="80" t="s">
        <v>7</v>
      </c>
      <c r="M8" s="81"/>
      <c r="N8" s="82" t="s">
        <v>8</v>
      </c>
      <c r="O8" s="83"/>
      <c r="P8" s="83"/>
      <c r="Q8" s="84"/>
      <c r="R8" s="84"/>
      <c r="S8" s="85"/>
    </row>
    <row r="9" spans="1:177" ht="21" x14ac:dyDescent="0.35">
      <c r="A9" s="86" t="s">
        <v>133</v>
      </c>
      <c r="B9" s="87" t="s">
        <v>10</v>
      </c>
      <c r="C9" s="87" t="s">
        <v>12</v>
      </c>
      <c r="D9" s="87" t="s">
        <v>13</v>
      </c>
      <c r="E9" s="87" t="s">
        <v>14</v>
      </c>
      <c r="F9" s="88" t="s">
        <v>97</v>
      </c>
      <c r="G9" s="89" t="s">
        <v>15</v>
      </c>
      <c r="H9" s="90" t="s">
        <v>143</v>
      </c>
      <c r="I9" s="89" t="s">
        <v>17</v>
      </c>
      <c r="J9" s="89" t="s">
        <v>18</v>
      </c>
      <c r="K9" s="91" t="s">
        <v>19</v>
      </c>
      <c r="L9" s="92" t="s">
        <v>20</v>
      </c>
      <c r="M9" s="93" t="s">
        <v>18</v>
      </c>
      <c r="N9" s="93" t="s">
        <v>21</v>
      </c>
      <c r="O9" s="94" t="s">
        <v>22</v>
      </c>
      <c r="P9" s="89" t="s">
        <v>23</v>
      </c>
      <c r="Q9" s="95" t="s">
        <v>24</v>
      </c>
      <c r="R9" s="89" t="s">
        <v>25</v>
      </c>
      <c r="S9" s="89" t="s">
        <v>26</v>
      </c>
    </row>
    <row r="10" spans="1:177" ht="15.75" customHeight="1" x14ac:dyDescent="0.35">
      <c r="A10" s="96"/>
      <c r="B10" s="97"/>
      <c r="C10" s="97"/>
      <c r="D10" s="97"/>
      <c r="E10" s="97"/>
      <c r="F10" s="122"/>
      <c r="G10" s="98" t="s">
        <v>28</v>
      </c>
      <c r="H10" s="123"/>
      <c r="I10" s="99">
        <v>2.87E-2</v>
      </c>
      <c r="J10" s="99">
        <v>7.0999999999999994E-2</v>
      </c>
      <c r="K10" s="100" t="s">
        <v>120</v>
      </c>
      <c r="L10" s="99">
        <v>3.04E-2</v>
      </c>
      <c r="M10" s="99">
        <v>7.0900000000000005E-2</v>
      </c>
      <c r="N10" s="101" t="s">
        <v>29</v>
      </c>
      <c r="O10" s="124"/>
      <c r="P10" s="102" t="s">
        <v>30</v>
      </c>
      <c r="Q10" s="103" t="s">
        <v>18</v>
      </c>
      <c r="R10" s="102" t="s">
        <v>31</v>
      </c>
      <c r="S10" s="101" t="s">
        <v>9</v>
      </c>
    </row>
    <row r="11" spans="1:177" ht="21.75" thickBot="1" x14ac:dyDescent="0.4">
      <c r="A11" s="125"/>
      <c r="B11" s="125"/>
      <c r="C11" s="125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spans="1:177" s="67" customFormat="1" ht="15.75" customHeight="1" thickBot="1" x14ac:dyDescent="0.4">
      <c r="A12" s="127" t="s">
        <v>134</v>
      </c>
      <c r="B12" s="127"/>
      <c r="C12" s="127"/>
      <c r="D12" s="127"/>
      <c r="E12" s="106"/>
      <c r="F12" s="107"/>
      <c r="G12" s="108"/>
      <c r="H12" s="108"/>
      <c r="I12" s="108"/>
      <c r="J12" s="107"/>
      <c r="K12" s="108"/>
      <c r="L12" s="108"/>
      <c r="M12" s="108"/>
      <c r="N12" s="108"/>
      <c r="O12" s="108"/>
      <c r="P12" s="120"/>
      <c r="Q12" s="121"/>
      <c r="R12" s="108"/>
      <c r="S12" s="10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</row>
    <row r="13" spans="1:177" ht="21" x14ac:dyDescent="0.35">
      <c r="A13" s="119"/>
      <c r="B13" s="119"/>
      <c r="C13" s="119"/>
      <c r="D13" s="106"/>
      <c r="E13" s="106"/>
      <c r="F13" s="107"/>
      <c r="G13" s="108"/>
      <c r="H13" s="108"/>
      <c r="I13" s="108"/>
      <c r="J13" s="107"/>
      <c r="K13" s="108"/>
      <c r="L13" s="108"/>
      <c r="M13" s="108"/>
      <c r="N13" s="108"/>
      <c r="O13" s="108"/>
      <c r="P13" s="120"/>
      <c r="Q13" s="121"/>
      <c r="R13" s="108"/>
      <c r="S13" s="106"/>
    </row>
    <row r="14" spans="1:177" ht="21" x14ac:dyDescent="0.35">
      <c r="A14" s="105">
        <v>1</v>
      </c>
      <c r="B14" s="135" t="s">
        <v>48</v>
      </c>
      <c r="C14" s="106" t="s">
        <v>151</v>
      </c>
      <c r="D14" s="105" t="s">
        <v>49</v>
      </c>
      <c r="E14" s="105" t="s">
        <v>53</v>
      </c>
      <c r="F14" s="107">
        <v>17600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4400</v>
      </c>
      <c r="S14" s="106">
        <v>111</v>
      </c>
    </row>
    <row r="15" spans="1:177" ht="21" x14ac:dyDescent="0.35">
      <c r="A15" s="105"/>
      <c r="B15" s="106"/>
      <c r="C15" s="106"/>
      <c r="D15" s="106"/>
      <c r="E15" s="106"/>
      <c r="F15" s="107"/>
      <c r="G15" s="108"/>
      <c r="H15" s="108"/>
      <c r="I15" s="108"/>
      <c r="J15" s="107"/>
      <c r="K15" s="108"/>
      <c r="L15" s="121"/>
      <c r="M15" s="108"/>
      <c r="N15" s="108"/>
      <c r="O15" s="108"/>
      <c r="P15" s="120"/>
      <c r="Q15" s="121"/>
      <c r="R15" s="108"/>
      <c r="S15" s="106"/>
    </row>
    <row r="16" spans="1:177" ht="21" x14ac:dyDescent="0.3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ht="21" x14ac:dyDescent="0.35">
      <c r="A17" s="104"/>
      <c r="B17" s="110"/>
      <c r="C17" s="110"/>
      <c r="D17" s="75"/>
      <c r="E17" s="75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19" ht="21" x14ac:dyDescent="0.35">
      <c r="A18" s="74"/>
      <c r="B18" s="112"/>
      <c r="C18" s="112"/>
      <c r="D18" s="112"/>
      <c r="E18" s="74"/>
      <c r="F18" s="113"/>
      <c r="G18" s="113"/>
      <c r="H18" s="113"/>
      <c r="I18" s="114"/>
      <c r="J18" s="114"/>
      <c r="K18" s="114"/>
      <c r="L18" s="114"/>
      <c r="M18" s="114"/>
      <c r="N18" s="74"/>
      <c r="O18" s="74"/>
      <c r="P18" s="111"/>
      <c r="Q18" s="111"/>
      <c r="R18" s="111"/>
      <c r="S18" s="111"/>
    </row>
    <row r="19" spans="1:19" ht="21" x14ac:dyDescent="0.35">
      <c r="A19" s="74"/>
      <c r="B19" s="112"/>
      <c r="C19" s="112"/>
      <c r="D19" s="112"/>
      <c r="E19" s="74"/>
      <c r="F19" s="113"/>
      <c r="G19" s="113"/>
      <c r="H19" s="113"/>
      <c r="I19" s="114"/>
      <c r="J19" s="114"/>
      <c r="K19" s="114"/>
      <c r="L19" s="114"/>
      <c r="M19" s="114"/>
      <c r="N19" s="74"/>
      <c r="O19" s="74"/>
      <c r="P19" s="111"/>
      <c r="Q19" s="111"/>
      <c r="R19" s="111"/>
      <c r="S19" s="111"/>
    </row>
    <row r="20" spans="1:19" ht="21" x14ac:dyDescent="0.35">
      <c r="A20" s="74"/>
      <c r="B20" s="112"/>
      <c r="C20" s="112"/>
      <c r="D20" s="112"/>
      <c r="E20" s="74"/>
      <c r="F20" s="113"/>
      <c r="G20" s="113"/>
      <c r="H20" s="113"/>
      <c r="I20" s="114"/>
      <c r="J20" s="114"/>
      <c r="K20" s="114"/>
      <c r="L20" s="114"/>
      <c r="M20" s="114"/>
      <c r="N20" s="74"/>
      <c r="O20" s="74"/>
      <c r="P20" s="111"/>
      <c r="Q20" s="111"/>
      <c r="R20" s="111"/>
      <c r="S20" s="111"/>
    </row>
    <row r="21" spans="1:19" ht="21" x14ac:dyDescent="0.35">
      <c r="A21" s="74"/>
      <c r="B21" s="112"/>
      <c r="C21" s="112"/>
      <c r="D21" s="112"/>
      <c r="E21" s="74"/>
      <c r="F21" s="113"/>
      <c r="G21" s="113"/>
      <c r="H21" s="113"/>
      <c r="I21" s="114"/>
      <c r="J21" s="114"/>
      <c r="K21" s="114"/>
      <c r="L21" s="114"/>
      <c r="M21" s="114"/>
      <c r="N21" s="74"/>
      <c r="O21" s="74"/>
      <c r="P21" s="111"/>
      <c r="Q21" s="111"/>
      <c r="R21" s="111"/>
      <c r="S21" s="111"/>
    </row>
    <row r="22" spans="1:19" ht="21" x14ac:dyDescent="0.35">
      <c r="A22" s="74"/>
      <c r="B22" s="112"/>
      <c r="C22" s="112"/>
      <c r="D22" s="112"/>
      <c r="E22" s="74"/>
      <c r="F22" s="113"/>
      <c r="G22" s="113"/>
      <c r="H22" s="113"/>
      <c r="I22" s="114"/>
      <c r="J22" s="114"/>
      <c r="K22" s="114"/>
      <c r="L22" s="114"/>
      <c r="M22" s="114"/>
      <c r="N22" s="74"/>
      <c r="O22" s="74"/>
      <c r="P22" s="111"/>
      <c r="Q22" s="111"/>
      <c r="R22" s="111"/>
      <c r="S22" s="111"/>
    </row>
    <row r="23" spans="1:19" ht="21" x14ac:dyDescent="0.35">
      <c r="A23" s="74"/>
      <c r="B23" s="112"/>
      <c r="C23" s="112"/>
      <c r="D23" s="112"/>
      <c r="E23" s="74"/>
      <c r="F23" s="113"/>
      <c r="G23" s="113"/>
      <c r="H23" s="113"/>
      <c r="I23" s="114"/>
      <c r="J23" s="114"/>
      <c r="K23" s="114"/>
      <c r="L23" s="114"/>
      <c r="M23" s="114"/>
      <c r="N23" s="74"/>
      <c r="O23" s="74"/>
      <c r="P23" s="111"/>
      <c r="Q23" s="111"/>
      <c r="R23" s="111"/>
      <c r="S23" s="111"/>
    </row>
    <row r="24" spans="1:19" ht="13.5" customHeight="1" x14ac:dyDescent="0.35">
      <c r="A24" s="74"/>
      <c r="B24" s="112"/>
      <c r="C24" s="112"/>
      <c r="D24" s="112"/>
      <c r="E24" s="112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</row>
    <row r="25" spans="1:19" ht="21" x14ac:dyDescent="0.35">
      <c r="A25" s="74"/>
      <c r="B25" s="112"/>
      <c r="C25" s="112"/>
      <c r="D25" s="112"/>
      <c r="E25" s="112"/>
      <c r="F25" s="112"/>
      <c r="G25" s="112"/>
      <c r="H25" s="112"/>
      <c r="I25" s="115"/>
      <c r="J25" s="115"/>
      <c r="K25" s="112"/>
      <c r="L25" s="115"/>
      <c r="M25" s="115"/>
      <c r="N25" s="115"/>
      <c r="O25" s="115"/>
      <c r="P25" s="115"/>
      <c r="Q25" s="115"/>
      <c r="R25" s="115"/>
      <c r="S25" s="115"/>
    </row>
    <row r="26" spans="1:19" ht="21" x14ac:dyDescent="0.35">
      <c r="A26" s="74"/>
      <c r="B26" s="112"/>
      <c r="C26" s="112"/>
      <c r="D26" s="112"/>
      <c r="E26" s="112"/>
      <c r="F26" s="112"/>
      <c r="G26" s="115"/>
      <c r="H26" s="112"/>
      <c r="I26" s="115"/>
      <c r="J26" s="115"/>
      <c r="K26" s="112"/>
      <c r="L26" s="115"/>
      <c r="M26" s="115"/>
      <c r="N26" s="115"/>
      <c r="O26" s="115"/>
      <c r="P26" s="115"/>
      <c r="Q26" s="115"/>
      <c r="R26" s="115"/>
      <c r="S26" s="115"/>
    </row>
    <row r="27" spans="1:19" ht="21" x14ac:dyDescent="0.3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ht="21" x14ac:dyDescent="0.35">
      <c r="A28" s="74"/>
      <c r="B28" s="116" t="s">
        <v>147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1:19" ht="21" x14ac:dyDescent="0.35">
      <c r="A29" s="74"/>
      <c r="B29" s="116" t="s">
        <v>135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 ht="21" x14ac:dyDescent="0.35">
      <c r="A30" s="74"/>
      <c r="B30" s="11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1:19" ht="21" x14ac:dyDescent="0.35">
      <c r="A31" s="74"/>
      <c r="B31" s="116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1:19" ht="21" x14ac:dyDescent="0.35">
      <c r="A32" s="74"/>
      <c r="B32" s="116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1:19" ht="21" x14ac:dyDescent="0.35">
      <c r="A33" s="74"/>
      <c r="B33" s="116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ht="21" x14ac:dyDescent="0.3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ht="21" x14ac:dyDescent="0.3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ht="21" x14ac:dyDescent="0.35">
      <c r="A36" s="74"/>
      <c r="B36" s="74" t="s">
        <v>136</v>
      </c>
      <c r="C36" s="74"/>
      <c r="D36" s="74"/>
      <c r="E36" s="74"/>
      <c r="F36" s="74" t="s">
        <v>137</v>
      </c>
      <c r="G36" s="74"/>
      <c r="H36" s="74"/>
      <c r="I36" s="74"/>
      <c r="J36" s="74"/>
      <c r="K36" s="74"/>
      <c r="L36" s="74"/>
      <c r="M36" s="117" t="s">
        <v>141</v>
      </c>
      <c r="N36" s="117"/>
      <c r="O36" s="117"/>
      <c r="P36" s="117"/>
      <c r="Q36" s="74"/>
      <c r="R36" s="74"/>
      <c r="S36" s="74"/>
    </row>
    <row r="37" spans="1:19" ht="21" x14ac:dyDescent="0.3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 ht="21" x14ac:dyDescent="0.35">
      <c r="A38" s="74"/>
      <c r="B38" s="74" t="s">
        <v>138</v>
      </c>
      <c r="C38" s="74"/>
      <c r="D38" s="74"/>
      <c r="E38" s="74"/>
      <c r="F38" s="74" t="s">
        <v>139</v>
      </c>
      <c r="G38" s="74"/>
      <c r="H38" s="74"/>
      <c r="I38" s="74"/>
      <c r="J38" s="74"/>
      <c r="K38" s="74"/>
      <c r="L38" s="74"/>
      <c r="M38" s="118" t="s">
        <v>142</v>
      </c>
      <c r="N38" s="118"/>
      <c r="O38" s="118"/>
      <c r="P38" s="118"/>
      <c r="Q38" s="118"/>
      <c r="R38" s="74"/>
      <c r="S38" s="74"/>
    </row>
    <row r="39" spans="1:19" ht="23.25" x14ac:dyDescent="0.35">
      <c r="A39" s="74"/>
      <c r="B39" s="129" t="s">
        <v>144</v>
      </c>
      <c r="C39" s="130"/>
      <c r="D39" s="130"/>
      <c r="E39" s="130"/>
      <c r="F39" s="131" t="s">
        <v>148</v>
      </c>
      <c r="G39" s="131"/>
      <c r="H39" s="131"/>
      <c r="I39" s="130"/>
      <c r="J39" s="130"/>
      <c r="K39" s="130"/>
      <c r="L39" s="130"/>
      <c r="M39" s="131" t="s">
        <v>145</v>
      </c>
      <c r="N39" s="131"/>
      <c r="O39" s="131"/>
      <c r="P39" s="131"/>
      <c r="Q39" s="132"/>
      <c r="R39" s="132"/>
      <c r="S39" s="74"/>
    </row>
    <row r="40" spans="1:19" ht="23.25" x14ac:dyDescent="0.35">
      <c r="A40" s="74"/>
      <c r="B40" s="133" t="s">
        <v>150</v>
      </c>
      <c r="C40" s="130"/>
      <c r="D40" s="130"/>
      <c r="E40" s="130"/>
      <c r="F40" s="134" t="s">
        <v>140</v>
      </c>
      <c r="G40" s="134"/>
      <c r="H40" s="134"/>
      <c r="I40" s="130"/>
      <c r="J40" s="130"/>
      <c r="K40" s="130"/>
      <c r="L40" s="130"/>
      <c r="M40" s="134" t="s">
        <v>146</v>
      </c>
      <c r="N40" s="134"/>
      <c r="O40" s="134"/>
      <c r="P40" s="134"/>
      <c r="Q40" s="134"/>
      <c r="R40" s="130"/>
      <c r="S40" s="74"/>
    </row>
    <row r="41" spans="1:19" ht="21" x14ac:dyDescent="0.3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1:19" ht="21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</sheetData>
  <mergeCells count="15">
    <mergeCell ref="M39:P39"/>
    <mergeCell ref="M36:P36"/>
    <mergeCell ref="M40:Q40"/>
    <mergeCell ref="M38:Q38"/>
    <mergeCell ref="F39:H39"/>
    <mergeCell ref="F40:H40"/>
    <mergeCell ref="Q39:R39"/>
    <mergeCell ref="A2:S2"/>
    <mergeCell ref="A6:S6"/>
    <mergeCell ref="A3:S3"/>
    <mergeCell ref="L8:M8"/>
    <mergeCell ref="A12:D12"/>
    <mergeCell ref="O9:O10"/>
    <mergeCell ref="H9:H10"/>
    <mergeCell ref="F9:F10"/>
  </mergeCells>
  <pageMargins left="0.23622047244094491" right="0.23622047244094491" top="0.74803149606299213" bottom="0.74803149606299213" header="0.31496062992125984" footer="0.31496062992125984"/>
  <pageSetup paperSize="5" scale="49" pageOrder="overThenDown" orientation="landscape" r:id="rId1"/>
  <rowBreaks count="1" manualBreakCount="1">
    <brk id="1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sqref="A1:XFD1048576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9.85546875" bestFit="1" customWidth="1"/>
    <col min="4" max="4" width="28.85546875" bestFit="1" customWidth="1"/>
    <col min="5" max="5" width="29.140625" bestFit="1" customWidth="1"/>
    <col min="7" max="7" width="13.28515625" customWidth="1"/>
    <col min="10" max="10" width="14.5703125" customWidth="1"/>
    <col min="19" max="19" width="14" customWidth="1"/>
  </cols>
  <sheetData>
    <row r="1" spans="1:20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x14ac:dyDescent="0.25">
      <c r="A2" s="68" t="s">
        <v>131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x14ac:dyDescent="0.25">
      <c r="A4" s="62"/>
      <c r="B4" s="62"/>
      <c r="C4" s="62"/>
      <c r="D4" s="62"/>
      <c r="E4" s="62"/>
      <c r="F4" s="62"/>
      <c r="G4" s="62"/>
      <c r="H4" s="62"/>
      <c r="I4" s="62"/>
      <c r="J4" s="70" t="s">
        <v>2</v>
      </c>
      <c r="K4" s="70"/>
      <c r="L4" s="70"/>
      <c r="M4" s="70"/>
      <c r="N4" s="70"/>
      <c r="O4" s="63" t="s">
        <v>3</v>
      </c>
      <c r="P4" s="64"/>
      <c r="Q4" s="65" t="s">
        <v>4</v>
      </c>
      <c r="R4" s="35"/>
      <c r="S4" s="35"/>
      <c r="T4" s="35"/>
    </row>
    <row r="5" spans="1:20" ht="15.75" thickBot="1" x14ac:dyDescent="0.3">
      <c r="A5" s="62"/>
      <c r="B5" s="62"/>
      <c r="C5" s="62"/>
      <c r="D5" s="62"/>
      <c r="E5" s="62"/>
      <c r="F5" s="62"/>
      <c r="G5" s="62"/>
      <c r="H5" s="62"/>
      <c r="I5" s="62"/>
      <c r="J5" s="36" t="s">
        <v>5</v>
      </c>
      <c r="K5" s="37"/>
      <c r="L5" s="38" t="s">
        <v>6</v>
      </c>
      <c r="M5" s="71" t="s">
        <v>7</v>
      </c>
      <c r="N5" s="72"/>
      <c r="O5" s="63" t="s">
        <v>8</v>
      </c>
      <c r="P5" s="39"/>
      <c r="Q5" s="39"/>
      <c r="R5" s="40"/>
      <c r="S5" s="40"/>
      <c r="T5" s="41"/>
    </row>
    <row r="6" spans="1:20" x14ac:dyDescent="0.25">
      <c r="A6" s="51" t="s">
        <v>9</v>
      </c>
      <c r="B6" s="28" t="s">
        <v>10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97</v>
      </c>
      <c r="H6" s="29" t="s">
        <v>15</v>
      </c>
      <c r="I6" s="30" t="s">
        <v>16</v>
      </c>
      <c r="J6" s="29" t="s">
        <v>17</v>
      </c>
      <c r="K6" s="29" t="s">
        <v>18</v>
      </c>
      <c r="L6" s="42" t="s">
        <v>19</v>
      </c>
      <c r="M6" s="43" t="s">
        <v>20</v>
      </c>
      <c r="N6" s="44" t="s">
        <v>18</v>
      </c>
      <c r="O6" s="44" t="s">
        <v>21</v>
      </c>
      <c r="P6" s="29" t="s">
        <v>22</v>
      </c>
      <c r="Q6" s="29" t="s">
        <v>23</v>
      </c>
      <c r="R6" s="45" t="s">
        <v>24</v>
      </c>
      <c r="S6" s="29" t="s">
        <v>25</v>
      </c>
      <c r="T6" s="29" t="s">
        <v>26</v>
      </c>
    </row>
    <row r="7" spans="1:20" ht="15.75" thickBot="1" x14ac:dyDescent="0.3">
      <c r="A7" s="52"/>
      <c r="B7" s="31"/>
      <c r="C7" s="31"/>
      <c r="D7" s="31"/>
      <c r="E7" s="31"/>
      <c r="F7" s="31"/>
      <c r="G7" s="32" t="s">
        <v>27</v>
      </c>
      <c r="H7" s="33" t="s">
        <v>28</v>
      </c>
      <c r="I7" s="34"/>
      <c r="J7" s="46">
        <v>2.87E-2</v>
      </c>
      <c r="K7" s="46">
        <v>7.0999999999999994E-2</v>
      </c>
      <c r="L7" s="47" t="s">
        <v>120</v>
      </c>
      <c r="M7" s="46">
        <v>3.04E-2</v>
      </c>
      <c r="N7" s="48">
        <v>7.0900000000000005E-2</v>
      </c>
      <c r="O7" s="32" t="s">
        <v>29</v>
      </c>
      <c r="P7" s="49"/>
      <c r="Q7" s="50" t="s">
        <v>30</v>
      </c>
      <c r="R7" s="49" t="s">
        <v>18</v>
      </c>
      <c r="S7" s="50" t="s">
        <v>31</v>
      </c>
      <c r="T7" s="29" t="s">
        <v>9</v>
      </c>
    </row>
    <row r="8" spans="1:20" x14ac:dyDescent="0.25">
      <c r="A8" s="8">
        <v>1</v>
      </c>
      <c r="B8" s="4" t="s">
        <v>32</v>
      </c>
      <c r="C8" s="4" t="s">
        <v>33</v>
      </c>
      <c r="D8" s="4" t="s">
        <v>104</v>
      </c>
      <c r="E8" s="4" t="s">
        <v>34</v>
      </c>
      <c r="F8" s="4" t="s">
        <v>35</v>
      </c>
      <c r="G8" s="15">
        <v>72435.92</v>
      </c>
      <c r="H8" s="2">
        <v>5620.54</v>
      </c>
      <c r="I8" s="3">
        <v>25</v>
      </c>
      <c r="J8" s="2">
        <v>2078.91</v>
      </c>
      <c r="K8" s="16">
        <f>G8*K7</f>
        <v>5142.950319999999</v>
      </c>
      <c r="L8" s="21">
        <v>567.65</v>
      </c>
      <c r="M8" s="2">
        <v>2202.0500000000002</v>
      </c>
      <c r="N8" s="2">
        <f>G8*N7</f>
        <v>5135.7067280000001</v>
      </c>
      <c r="O8" s="2">
        <v>1031.6199999999999</v>
      </c>
      <c r="P8" s="2">
        <v>13726.05</v>
      </c>
      <c r="Q8" s="20">
        <f>J8+M8</f>
        <v>4280.96</v>
      </c>
      <c r="R8" s="19">
        <f>K8+N8</f>
        <v>10278.657047999999</v>
      </c>
      <c r="S8" s="18">
        <f>G8-Q8</f>
        <v>68154.959999999992</v>
      </c>
      <c r="T8" s="4">
        <v>111</v>
      </c>
    </row>
    <row r="9" spans="1:20" x14ac:dyDescent="0.25">
      <c r="A9" s="8">
        <v>2</v>
      </c>
      <c r="B9" s="5" t="s">
        <v>36</v>
      </c>
      <c r="C9" s="4" t="s">
        <v>89</v>
      </c>
      <c r="D9" s="4" t="s">
        <v>105</v>
      </c>
      <c r="E9" s="4" t="s">
        <v>106</v>
      </c>
      <c r="F9" s="5" t="s">
        <v>37</v>
      </c>
      <c r="G9" s="15">
        <v>121476.16</v>
      </c>
      <c r="H9" s="2">
        <v>17181.54</v>
      </c>
      <c r="I9" s="3">
        <v>25</v>
      </c>
      <c r="J9" s="2">
        <v>3486.37</v>
      </c>
      <c r="K9" s="56">
        <f>G9*K7</f>
        <v>8624.8073599999989</v>
      </c>
      <c r="L9" s="21">
        <v>567.65</v>
      </c>
      <c r="M9" s="2">
        <v>3595.1</v>
      </c>
      <c r="N9" s="2">
        <f>G9*N7</f>
        <v>8612.6597440000005</v>
      </c>
      <c r="O9" s="2">
        <v>0</v>
      </c>
      <c r="P9" s="2">
        <v>20588.750791999999</v>
      </c>
      <c r="Q9" s="20">
        <f t="shared" ref="Q9:R32" si="0">J9+M9</f>
        <v>7081.4699999999993</v>
      </c>
      <c r="R9" s="19">
        <f t="shared" si="0"/>
        <v>17237.467103999999</v>
      </c>
      <c r="S9" s="18">
        <f t="shared" ref="S9:S32" si="1">G9-Q9</f>
        <v>114394.69</v>
      </c>
      <c r="T9" s="4">
        <v>111</v>
      </c>
    </row>
    <row r="10" spans="1:20" x14ac:dyDescent="0.25">
      <c r="A10" s="8">
        <v>3</v>
      </c>
      <c r="B10" s="4" t="s">
        <v>38</v>
      </c>
      <c r="C10" s="4" t="s">
        <v>90</v>
      </c>
      <c r="D10" s="4" t="s">
        <v>107</v>
      </c>
      <c r="E10" s="4" t="s">
        <v>108</v>
      </c>
      <c r="F10" s="4" t="s">
        <v>35</v>
      </c>
      <c r="G10" s="15">
        <v>132126.16</v>
      </c>
      <c r="H10" s="2">
        <v>19767.63</v>
      </c>
      <c r="I10" s="3">
        <v>25</v>
      </c>
      <c r="J10" s="2">
        <v>3792.02</v>
      </c>
      <c r="K10" s="56">
        <f>G11*K7</f>
        <v>9368.5323599999992</v>
      </c>
      <c r="L10" s="21">
        <v>567.65</v>
      </c>
      <c r="M10" s="2">
        <v>3595.1</v>
      </c>
      <c r="N10" s="2">
        <f>G10*N7</f>
        <v>9367.7447440000014</v>
      </c>
      <c r="O10" s="2">
        <v>1031.6199999999999</v>
      </c>
      <c r="P10" s="2">
        <v>20588.750791999999</v>
      </c>
      <c r="Q10" s="20">
        <f t="shared" si="0"/>
        <v>7387.12</v>
      </c>
      <c r="R10" s="19">
        <f t="shared" si="0"/>
        <v>18736.277104000001</v>
      </c>
      <c r="S10" s="18">
        <f t="shared" si="1"/>
        <v>124739.04000000001</v>
      </c>
      <c r="T10" s="4">
        <v>111</v>
      </c>
    </row>
    <row r="11" spans="1:20" x14ac:dyDescent="0.25">
      <c r="A11" s="8">
        <v>4</v>
      </c>
      <c r="B11" s="4" t="s">
        <v>39</v>
      </c>
      <c r="C11" s="4" t="s">
        <v>91</v>
      </c>
      <c r="D11" s="4" t="s">
        <v>104</v>
      </c>
      <c r="E11" s="4" t="s">
        <v>91</v>
      </c>
      <c r="F11" s="5" t="s">
        <v>37</v>
      </c>
      <c r="G11" s="15">
        <v>131951.16</v>
      </c>
      <c r="H11" s="2">
        <v>19467.23</v>
      </c>
      <c r="I11" s="3">
        <v>25</v>
      </c>
      <c r="J11" s="2">
        <v>3787</v>
      </c>
      <c r="K11" s="56">
        <f>G11*K7</f>
        <v>9368.5323599999992</v>
      </c>
      <c r="L11" s="21">
        <v>567.65</v>
      </c>
      <c r="M11" s="2">
        <v>3595.1</v>
      </c>
      <c r="N11" s="2">
        <f>G11*N7</f>
        <v>9355.3372440000003</v>
      </c>
      <c r="O11" s="2">
        <v>1031.6199999999999</v>
      </c>
      <c r="P11" s="2">
        <v>20588.750791999999</v>
      </c>
      <c r="Q11" s="20">
        <f t="shared" si="0"/>
        <v>7382.1</v>
      </c>
      <c r="R11" s="19">
        <f t="shared" si="0"/>
        <v>18723.869604</v>
      </c>
      <c r="S11" s="18">
        <f t="shared" si="1"/>
        <v>124569.06</v>
      </c>
      <c r="T11" s="4">
        <v>111</v>
      </c>
    </row>
    <row r="12" spans="1:20" x14ac:dyDescent="0.25">
      <c r="A12" s="8">
        <v>5</v>
      </c>
      <c r="B12" s="4" t="s">
        <v>40</v>
      </c>
      <c r="C12" s="5" t="s">
        <v>92</v>
      </c>
      <c r="D12" s="5" t="s">
        <v>109</v>
      </c>
      <c r="E12" s="5" t="s">
        <v>110</v>
      </c>
      <c r="F12" s="5" t="s">
        <v>37</v>
      </c>
      <c r="G12" s="15">
        <v>132426.16</v>
      </c>
      <c r="H12" s="2">
        <v>19582.57</v>
      </c>
      <c r="I12" s="3">
        <v>25</v>
      </c>
      <c r="J12" s="2">
        <v>3800.63</v>
      </c>
      <c r="K12" s="56">
        <f>G12*K7</f>
        <v>9402.2573599999996</v>
      </c>
      <c r="L12" s="21">
        <v>567.65</v>
      </c>
      <c r="M12" s="2">
        <v>3595.1</v>
      </c>
      <c r="N12" s="2">
        <f>G12*N7</f>
        <v>9389.0147440000001</v>
      </c>
      <c r="O12" s="2">
        <v>1031.6199999999999</v>
      </c>
      <c r="P12" s="2">
        <v>20588.750791999999</v>
      </c>
      <c r="Q12" s="20">
        <f t="shared" si="0"/>
        <v>7395.73</v>
      </c>
      <c r="R12" s="19">
        <f t="shared" si="0"/>
        <v>18791.272104</v>
      </c>
      <c r="S12" s="18">
        <f t="shared" si="1"/>
        <v>125030.43000000001</v>
      </c>
      <c r="T12" s="4">
        <v>111</v>
      </c>
    </row>
    <row r="13" spans="1:20" x14ac:dyDescent="0.25">
      <c r="A13" s="8">
        <v>6</v>
      </c>
      <c r="B13" s="4" t="s">
        <v>41</v>
      </c>
      <c r="C13" s="4" t="s">
        <v>42</v>
      </c>
      <c r="D13" s="5" t="s">
        <v>109</v>
      </c>
      <c r="E13" s="4" t="s">
        <v>43</v>
      </c>
      <c r="F13" s="4" t="s">
        <v>35</v>
      </c>
      <c r="G13" s="15">
        <v>102866.5</v>
      </c>
      <c r="H13" s="2">
        <v>12779.64</v>
      </c>
      <c r="I13" s="3">
        <v>25</v>
      </c>
      <c r="J13" s="2">
        <v>2952.27</v>
      </c>
      <c r="K13" s="56">
        <f>G13*K7</f>
        <v>7303.5214999999989</v>
      </c>
      <c r="L13" s="21">
        <v>567.65</v>
      </c>
      <c r="M13" s="2">
        <v>3127.14</v>
      </c>
      <c r="N13" s="2">
        <f>G13*N7</f>
        <v>7293.2348500000007</v>
      </c>
      <c r="O13" s="2">
        <v>0</v>
      </c>
      <c r="P13" s="2">
        <v>13401.136500000001</v>
      </c>
      <c r="Q13" s="20">
        <f t="shared" si="0"/>
        <v>6079.41</v>
      </c>
      <c r="R13" s="19">
        <f t="shared" si="0"/>
        <v>14596.75635</v>
      </c>
      <c r="S13" s="18">
        <f t="shared" si="1"/>
        <v>96787.09</v>
      </c>
      <c r="T13" s="4">
        <v>111</v>
      </c>
    </row>
    <row r="14" spans="1:20" x14ac:dyDescent="0.25">
      <c r="A14" s="8">
        <v>7</v>
      </c>
      <c r="B14" s="4" t="s">
        <v>44</v>
      </c>
      <c r="C14" s="4" t="s">
        <v>93</v>
      </c>
      <c r="D14" s="4" t="s">
        <v>111</v>
      </c>
      <c r="E14" s="4" t="s">
        <v>112</v>
      </c>
      <c r="F14" s="4" t="s">
        <v>35</v>
      </c>
      <c r="G14" s="15">
        <v>132326.16</v>
      </c>
      <c r="H14" s="2">
        <v>19816.189999999999</v>
      </c>
      <c r="I14" s="3">
        <v>25</v>
      </c>
      <c r="J14" s="2">
        <v>3797.76</v>
      </c>
      <c r="K14" s="56">
        <f>G14*K7</f>
        <v>9395.1573599999992</v>
      </c>
      <c r="L14" s="21">
        <v>567.65</v>
      </c>
      <c r="M14" s="2">
        <v>3595.1</v>
      </c>
      <c r="N14" s="2">
        <f>+G14*N7</f>
        <v>9381.9247440000017</v>
      </c>
      <c r="O14" s="2">
        <v>0</v>
      </c>
      <c r="P14" s="2">
        <v>20588.750791999999</v>
      </c>
      <c r="Q14" s="20">
        <f t="shared" si="0"/>
        <v>7392.8600000000006</v>
      </c>
      <c r="R14" s="19">
        <f t="shared" si="0"/>
        <v>18777.082104000001</v>
      </c>
      <c r="S14" s="18">
        <f t="shared" si="1"/>
        <v>124933.3</v>
      </c>
      <c r="T14" s="4">
        <v>111</v>
      </c>
    </row>
    <row r="15" spans="1:20" x14ac:dyDescent="0.25">
      <c r="A15" s="8">
        <v>8</v>
      </c>
      <c r="B15" s="4" t="s">
        <v>45</v>
      </c>
      <c r="C15" s="4" t="s">
        <v>46</v>
      </c>
      <c r="D15" s="4" t="s">
        <v>104</v>
      </c>
      <c r="E15" s="4" t="s">
        <v>46</v>
      </c>
      <c r="F15" s="4" t="s">
        <v>35</v>
      </c>
      <c r="G15" s="15">
        <v>47124</v>
      </c>
      <c r="H15" s="2">
        <v>1448.1</v>
      </c>
      <c r="I15" s="3">
        <v>25</v>
      </c>
      <c r="J15" s="2">
        <v>1352.46</v>
      </c>
      <c r="K15" s="56">
        <f>G15*K7</f>
        <v>3345.8039999999996</v>
      </c>
      <c r="L15" s="21">
        <v>565.49</v>
      </c>
      <c r="M15" s="2">
        <v>1432.57</v>
      </c>
      <c r="N15" s="2">
        <f>G15*N7</f>
        <v>3341.0916000000002</v>
      </c>
      <c r="O15" s="2">
        <v>0</v>
      </c>
      <c r="P15" s="2">
        <v>9044.4639999999999</v>
      </c>
      <c r="Q15" s="20">
        <f t="shared" si="0"/>
        <v>2785.0299999999997</v>
      </c>
      <c r="R15" s="19">
        <f t="shared" si="0"/>
        <v>6686.8955999999998</v>
      </c>
      <c r="S15" s="18">
        <f t="shared" si="1"/>
        <v>44338.97</v>
      </c>
      <c r="T15" s="4">
        <v>111</v>
      </c>
    </row>
    <row r="16" spans="1:20" x14ac:dyDescent="0.25">
      <c r="A16" s="8">
        <v>9</v>
      </c>
      <c r="B16" s="4" t="s">
        <v>47</v>
      </c>
      <c r="C16" s="4" t="s">
        <v>43</v>
      </c>
      <c r="D16" s="4" t="s">
        <v>104</v>
      </c>
      <c r="E16" s="4" t="s">
        <v>43</v>
      </c>
      <c r="F16" s="4" t="s">
        <v>35</v>
      </c>
      <c r="G16" s="15">
        <v>70966.5</v>
      </c>
      <c r="H16" s="2">
        <v>5137.7</v>
      </c>
      <c r="I16" s="3">
        <v>25</v>
      </c>
      <c r="J16" s="2">
        <v>2036.74</v>
      </c>
      <c r="K16" s="17">
        <f>G16*K7</f>
        <v>5038.6214999999993</v>
      </c>
      <c r="L16" s="21">
        <v>567.65</v>
      </c>
      <c r="M16" s="1">
        <v>2157.38</v>
      </c>
      <c r="N16" s="2">
        <f>G16*N7</f>
        <v>5031.5248500000007</v>
      </c>
      <c r="O16" s="2">
        <v>2063.2399999999998</v>
      </c>
      <c r="P16" s="2">
        <v>4272.24</v>
      </c>
      <c r="Q16" s="20">
        <f t="shared" si="0"/>
        <v>4194.12</v>
      </c>
      <c r="R16" s="19">
        <f t="shared" si="0"/>
        <v>10070.146349999999</v>
      </c>
      <c r="S16" s="18">
        <f t="shared" si="1"/>
        <v>66772.38</v>
      </c>
      <c r="T16" s="4">
        <v>111</v>
      </c>
    </row>
    <row r="17" spans="1:20" x14ac:dyDescent="0.25">
      <c r="A17" s="8">
        <v>10</v>
      </c>
      <c r="B17" s="4" t="s">
        <v>48</v>
      </c>
      <c r="C17" s="5" t="s">
        <v>49</v>
      </c>
      <c r="D17" s="4" t="s">
        <v>104</v>
      </c>
      <c r="E17" s="5" t="s">
        <v>49</v>
      </c>
      <c r="F17" s="4" t="s">
        <v>50</v>
      </c>
      <c r="G17" s="15">
        <v>12420</v>
      </c>
      <c r="H17" s="2">
        <v>0</v>
      </c>
      <c r="I17" s="3">
        <v>25</v>
      </c>
      <c r="J17" s="2">
        <v>356.45400000000001</v>
      </c>
      <c r="K17" s="56">
        <f>G17*K7</f>
        <v>881.81999999999994</v>
      </c>
      <c r="L17" s="21">
        <v>149.04</v>
      </c>
      <c r="M17" s="1">
        <v>377.56799999999998</v>
      </c>
      <c r="N17" s="2">
        <f>G17*N7</f>
        <v>880.57800000000009</v>
      </c>
      <c r="O17" s="2">
        <v>0</v>
      </c>
      <c r="P17" s="2">
        <v>2866.6600000000003</v>
      </c>
      <c r="Q17" s="20">
        <f t="shared" si="0"/>
        <v>734.02199999999993</v>
      </c>
      <c r="R17" s="19">
        <f t="shared" si="0"/>
        <v>1762.3980000000001</v>
      </c>
      <c r="S17" s="18">
        <f t="shared" si="1"/>
        <v>11685.977999999999</v>
      </c>
      <c r="T17" s="4">
        <v>111</v>
      </c>
    </row>
    <row r="18" spans="1:20" x14ac:dyDescent="0.25">
      <c r="A18" s="8">
        <v>11</v>
      </c>
      <c r="B18" s="4" t="s">
        <v>121</v>
      </c>
      <c r="C18" s="5" t="s">
        <v>51</v>
      </c>
      <c r="D18" s="4" t="s">
        <v>104</v>
      </c>
      <c r="E18" s="5" t="s">
        <v>51</v>
      </c>
      <c r="F18" s="4" t="s">
        <v>50</v>
      </c>
      <c r="G18" s="15">
        <v>12420</v>
      </c>
      <c r="H18" s="2">
        <v>0</v>
      </c>
      <c r="I18" s="3">
        <v>25</v>
      </c>
      <c r="J18" s="2">
        <v>356.45400000000001</v>
      </c>
      <c r="K18" s="17">
        <f>G18*K7</f>
        <v>881.81999999999994</v>
      </c>
      <c r="L18" s="21">
        <v>149.04</v>
      </c>
      <c r="M18" s="1">
        <v>377.56799999999998</v>
      </c>
      <c r="N18" s="2">
        <f>G18*N7</f>
        <v>880.57800000000009</v>
      </c>
      <c r="O18" s="2">
        <v>0</v>
      </c>
      <c r="P18" s="2">
        <v>2633.0420000000004</v>
      </c>
      <c r="Q18" s="20">
        <f t="shared" si="0"/>
        <v>734.02199999999993</v>
      </c>
      <c r="R18" s="19">
        <f t="shared" si="0"/>
        <v>1762.3980000000001</v>
      </c>
      <c r="S18" s="18">
        <f t="shared" si="1"/>
        <v>11685.977999999999</v>
      </c>
      <c r="T18" s="4">
        <v>111</v>
      </c>
    </row>
    <row r="19" spans="1:20" x14ac:dyDescent="0.25">
      <c r="A19" s="8">
        <v>12</v>
      </c>
      <c r="B19" s="4" t="s">
        <v>52</v>
      </c>
      <c r="C19" s="4" t="s">
        <v>94</v>
      </c>
      <c r="D19" s="4" t="s">
        <v>105</v>
      </c>
      <c r="E19" s="4" t="s">
        <v>53</v>
      </c>
      <c r="F19" s="5" t="s">
        <v>37</v>
      </c>
      <c r="G19" s="15">
        <v>78475</v>
      </c>
      <c r="H19" s="1">
        <v>7042.15</v>
      </c>
      <c r="I19" s="3">
        <v>25</v>
      </c>
      <c r="J19" s="2">
        <v>2252.2325000000001</v>
      </c>
      <c r="K19" s="17">
        <f>G19*K7</f>
        <v>5571.7249999999995</v>
      </c>
      <c r="L19" s="21">
        <v>567.65</v>
      </c>
      <c r="M19" s="1">
        <v>2385.64</v>
      </c>
      <c r="N19" s="2">
        <f>G19*N7</f>
        <v>5563.8775000000005</v>
      </c>
      <c r="O19" s="2">
        <v>0</v>
      </c>
      <c r="P19" s="2">
        <v>16207.102500000001</v>
      </c>
      <c r="Q19" s="20">
        <f t="shared" si="0"/>
        <v>4637.8724999999995</v>
      </c>
      <c r="R19" s="19">
        <f t="shared" si="0"/>
        <v>11135.602500000001</v>
      </c>
      <c r="S19" s="18">
        <f t="shared" si="1"/>
        <v>73837.127500000002</v>
      </c>
      <c r="T19" s="4">
        <v>111</v>
      </c>
    </row>
    <row r="20" spans="1:20" x14ac:dyDescent="0.25">
      <c r="A20" s="8">
        <v>13</v>
      </c>
      <c r="B20" s="4" t="s">
        <v>54</v>
      </c>
      <c r="C20" s="4" t="s">
        <v>42</v>
      </c>
      <c r="D20" s="4" t="s">
        <v>42</v>
      </c>
      <c r="E20" s="4" t="s">
        <v>43</v>
      </c>
      <c r="F20" s="5" t="s">
        <v>37</v>
      </c>
      <c r="G20" s="15">
        <v>102151.5</v>
      </c>
      <c r="H20" s="2">
        <v>12611.45</v>
      </c>
      <c r="I20" s="3">
        <v>25</v>
      </c>
      <c r="J20" s="2">
        <v>2931.75</v>
      </c>
      <c r="K20" s="17">
        <f>G20*K7</f>
        <v>7252.7564999999995</v>
      </c>
      <c r="L20" s="21">
        <v>567.65</v>
      </c>
      <c r="M20" s="1">
        <v>3105.41</v>
      </c>
      <c r="N20" s="2">
        <f>G20*N7</f>
        <v>7242.5413500000004</v>
      </c>
      <c r="O20" s="2">
        <v>0</v>
      </c>
      <c r="P20" s="2">
        <v>13401.136500000001</v>
      </c>
      <c r="Q20" s="20">
        <f t="shared" si="0"/>
        <v>6037.16</v>
      </c>
      <c r="R20" s="19">
        <f t="shared" si="0"/>
        <v>14495.297849999999</v>
      </c>
      <c r="S20" s="18">
        <f t="shared" si="1"/>
        <v>96114.34</v>
      </c>
      <c r="T20" s="4">
        <v>111</v>
      </c>
    </row>
    <row r="21" spans="1:20" x14ac:dyDescent="0.25">
      <c r="A21" s="8">
        <v>14</v>
      </c>
      <c r="B21" s="4" t="s">
        <v>55</v>
      </c>
      <c r="C21" s="4" t="s">
        <v>56</v>
      </c>
      <c r="D21" s="4" t="s">
        <v>57</v>
      </c>
      <c r="E21" s="4" t="s">
        <v>58</v>
      </c>
      <c r="F21" s="4" t="s">
        <v>59</v>
      </c>
      <c r="G21" s="15">
        <v>151000</v>
      </c>
      <c r="H21" s="1">
        <v>24350.67</v>
      </c>
      <c r="I21" s="3">
        <v>25</v>
      </c>
      <c r="J21" s="2">
        <v>4333.7</v>
      </c>
      <c r="K21" s="17">
        <f>G21*K7</f>
        <v>10720.999999999998</v>
      </c>
      <c r="L21" s="21">
        <v>567.65</v>
      </c>
      <c r="M21" s="2">
        <v>3595.1</v>
      </c>
      <c r="N21" s="2">
        <f>G21*N7</f>
        <v>10705.900000000001</v>
      </c>
      <c r="O21" s="2">
        <v>0</v>
      </c>
      <c r="P21" s="2">
        <v>25471.440000000002</v>
      </c>
      <c r="Q21" s="20">
        <f t="shared" si="0"/>
        <v>7928.7999999999993</v>
      </c>
      <c r="R21" s="19">
        <f t="shared" si="0"/>
        <v>21426.9</v>
      </c>
      <c r="S21" s="18">
        <f t="shared" si="1"/>
        <v>143071.20000000001</v>
      </c>
      <c r="T21" s="4">
        <v>111</v>
      </c>
    </row>
    <row r="22" spans="1:20" x14ac:dyDescent="0.25">
      <c r="A22" s="8">
        <v>15</v>
      </c>
      <c r="B22" s="4" t="s">
        <v>60</v>
      </c>
      <c r="C22" s="4" t="s">
        <v>95</v>
      </c>
      <c r="D22" s="4" t="s">
        <v>113</v>
      </c>
      <c r="E22" s="4" t="s">
        <v>114</v>
      </c>
      <c r="F22" s="5" t="s">
        <v>37</v>
      </c>
      <c r="G22" s="15">
        <v>132726.16</v>
      </c>
      <c r="H22" s="2">
        <v>19913.32</v>
      </c>
      <c r="I22" s="3">
        <v>25</v>
      </c>
      <c r="J22" s="2">
        <v>3809.24</v>
      </c>
      <c r="K22" s="56">
        <f>G22*K7</f>
        <v>9423.5573599999989</v>
      </c>
      <c r="L22" s="21">
        <v>567.65</v>
      </c>
      <c r="M22" s="2">
        <v>3595.1</v>
      </c>
      <c r="N22" s="2">
        <f>G22*N7</f>
        <v>9410.2847440000005</v>
      </c>
      <c r="O22" s="2">
        <v>0</v>
      </c>
      <c r="P22" s="2">
        <v>20588.750791999999</v>
      </c>
      <c r="Q22" s="20">
        <f t="shared" si="0"/>
        <v>7404.34</v>
      </c>
      <c r="R22" s="19">
        <f t="shared" si="0"/>
        <v>18833.842103999999</v>
      </c>
      <c r="S22" s="18">
        <f t="shared" si="1"/>
        <v>125321.82</v>
      </c>
      <c r="T22" s="4">
        <v>111</v>
      </c>
    </row>
    <row r="23" spans="1:20" x14ac:dyDescent="0.25">
      <c r="A23" s="8">
        <v>16</v>
      </c>
      <c r="B23" s="4" t="s">
        <v>61</v>
      </c>
      <c r="C23" s="4" t="s">
        <v>62</v>
      </c>
      <c r="D23" s="4" t="s">
        <v>62</v>
      </c>
      <c r="E23" s="4" t="s">
        <v>63</v>
      </c>
      <c r="F23" s="5" t="s">
        <v>37</v>
      </c>
      <c r="G23" s="15">
        <v>34560</v>
      </c>
      <c r="H23" s="1">
        <v>0</v>
      </c>
      <c r="I23" s="3">
        <v>25</v>
      </c>
      <c r="J23" s="2">
        <v>991.87</v>
      </c>
      <c r="K23" s="17">
        <f>G23*K7</f>
        <v>2453.7599999999998</v>
      </c>
      <c r="L23" s="21">
        <v>414.72</v>
      </c>
      <c r="M23" s="1">
        <v>1050.624</v>
      </c>
      <c r="N23" s="2">
        <f>G23*N7</f>
        <v>2450.3040000000001</v>
      </c>
      <c r="O23" s="2">
        <v>0</v>
      </c>
      <c r="P23" s="2">
        <v>7326.7160000000003</v>
      </c>
      <c r="Q23" s="20">
        <f t="shared" si="0"/>
        <v>2042.4940000000001</v>
      </c>
      <c r="R23" s="19">
        <f t="shared" si="0"/>
        <v>4904.0640000000003</v>
      </c>
      <c r="S23" s="18">
        <f t="shared" si="1"/>
        <v>32517.506000000001</v>
      </c>
      <c r="T23" s="4">
        <v>111</v>
      </c>
    </row>
    <row r="24" spans="1:20" x14ac:dyDescent="0.25">
      <c r="A24" s="8">
        <v>17</v>
      </c>
      <c r="B24" s="4" t="s">
        <v>64</v>
      </c>
      <c r="C24" s="4" t="s">
        <v>65</v>
      </c>
      <c r="D24" s="4" t="s">
        <v>65</v>
      </c>
      <c r="E24" s="4" t="s">
        <v>66</v>
      </c>
      <c r="F24" s="4" t="s">
        <v>50</v>
      </c>
      <c r="G24" s="15">
        <v>22728</v>
      </c>
      <c r="H24" s="1">
        <v>0</v>
      </c>
      <c r="I24" s="3">
        <v>25</v>
      </c>
      <c r="J24" s="2">
        <v>652.29359999999997</v>
      </c>
      <c r="K24" s="17">
        <f>G24*K7</f>
        <v>1613.6879999999999</v>
      </c>
      <c r="L24" s="21">
        <v>272.74</v>
      </c>
      <c r="M24" s="1">
        <v>690.93119999999999</v>
      </c>
      <c r="N24" s="2">
        <f>G24*N7</f>
        <v>1611.4152000000001</v>
      </c>
      <c r="O24" s="2">
        <v>0</v>
      </c>
      <c r="P24" s="2">
        <v>4818.3447999999999</v>
      </c>
      <c r="Q24" s="20">
        <f t="shared" si="0"/>
        <v>1343.2248</v>
      </c>
      <c r="R24" s="19">
        <f t="shared" si="0"/>
        <v>3225.1032</v>
      </c>
      <c r="S24" s="18">
        <f t="shared" si="1"/>
        <v>21384.7752</v>
      </c>
      <c r="T24" s="4">
        <v>111</v>
      </c>
    </row>
    <row r="25" spans="1:20" x14ac:dyDescent="0.25">
      <c r="A25" s="8">
        <v>18</v>
      </c>
      <c r="B25" s="4" t="s">
        <v>67</v>
      </c>
      <c r="C25" s="4" t="s">
        <v>96</v>
      </c>
      <c r="D25" s="4" t="s">
        <v>96</v>
      </c>
      <c r="E25" s="4" t="s">
        <v>115</v>
      </c>
      <c r="F25" s="5" t="s">
        <v>37</v>
      </c>
      <c r="G25" s="15">
        <v>132426.16</v>
      </c>
      <c r="H25" s="2">
        <v>19840.48</v>
      </c>
      <c r="I25" s="3">
        <v>25</v>
      </c>
      <c r="J25" s="2">
        <v>3800.63</v>
      </c>
      <c r="K25" s="56">
        <f>G25*K7</f>
        <v>9402.2573599999996</v>
      </c>
      <c r="L25" s="21">
        <v>567.65</v>
      </c>
      <c r="M25" s="2">
        <v>3595.1</v>
      </c>
      <c r="N25" s="2">
        <f>G25*N7</f>
        <v>9389.0147440000001</v>
      </c>
      <c r="O25" s="2">
        <v>0</v>
      </c>
      <c r="P25" s="2">
        <v>20588.750791999999</v>
      </c>
      <c r="Q25" s="20">
        <f t="shared" si="0"/>
        <v>7395.73</v>
      </c>
      <c r="R25" s="19">
        <f t="shared" si="0"/>
        <v>18791.272104</v>
      </c>
      <c r="S25" s="18">
        <f t="shared" si="1"/>
        <v>125030.43000000001</v>
      </c>
      <c r="T25" s="4">
        <v>111</v>
      </c>
    </row>
    <row r="26" spans="1:20" x14ac:dyDescent="0.25">
      <c r="A26" s="8">
        <v>19</v>
      </c>
      <c r="B26" s="4" t="s">
        <v>68</v>
      </c>
      <c r="C26" s="4" t="s">
        <v>69</v>
      </c>
      <c r="D26" s="4" t="s">
        <v>69</v>
      </c>
      <c r="E26" s="4" t="s">
        <v>43</v>
      </c>
      <c r="F26" s="5" t="s">
        <v>37</v>
      </c>
      <c r="G26" s="15">
        <v>83365</v>
      </c>
      <c r="H26" s="2">
        <v>8192.4</v>
      </c>
      <c r="I26" s="3">
        <v>25</v>
      </c>
      <c r="J26" s="2">
        <v>2392.58</v>
      </c>
      <c r="K26" s="17">
        <f>G26*K7</f>
        <v>5918.9149999999991</v>
      </c>
      <c r="L26" s="21">
        <v>567.65</v>
      </c>
      <c r="M26" s="1">
        <v>2534.3000000000002</v>
      </c>
      <c r="N26" s="2">
        <f>G26*N7</f>
        <v>5910.5785000000005</v>
      </c>
      <c r="O26" s="2">
        <v>0</v>
      </c>
      <c r="P26" s="2">
        <v>13398.136500000001</v>
      </c>
      <c r="Q26" s="20">
        <f t="shared" si="0"/>
        <v>4926.88</v>
      </c>
      <c r="R26" s="19">
        <f t="shared" si="0"/>
        <v>11829.4935</v>
      </c>
      <c r="S26" s="18">
        <f t="shared" si="1"/>
        <v>78438.12</v>
      </c>
      <c r="T26" s="4">
        <v>111</v>
      </c>
    </row>
    <row r="27" spans="1:20" x14ac:dyDescent="0.25">
      <c r="A27" s="8">
        <v>20</v>
      </c>
      <c r="B27" s="4" t="s">
        <v>70</v>
      </c>
      <c r="C27" s="5" t="s">
        <v>71</v>
      </c>
      <c r="D27" s="4" t="s">
        <v>104</v>
      </c>
      <c r="E27" s="4" t="s">
        <v>72</v>
      </c>
      <c r="F27" s="4" t="s">
        <v>35</v>
      </c>
      <c r="G27" s="15">
        <v>35000</v>
      </c>
      <c r="H27" s="2">
        <v>0</v>
      </c>
      <c r="I27" s="3">
        <v>25</v>
      </c>
      <c r="J27" s="2">
        <v>1004.5</v>
      </c>
      <c r="K27" s="17">
        <f>G27*K7</f>
        <v>2485</v>
      </c>
      <c r="L27" s="21">
        <v>420</v>
      </c>
      <c r="M27" s="1">
        <v>1064</v>
      </c>
      <c r="N27" s="2">
        <f>G27*N7</f>
        <v>2481.5</v>
      </c>
      <c r="O27" s="2">
        <v>0</v>
      </c>
      <c r="P27" s="2">
        <v>6360</v>
      </c>
      <c r="Q27" s="20">
        <f t="shared" si="0"/>
        <v>2068.5</v>
      </c>
      <c r="R27" s="19">
        <f t="shared" si="0"/>
        <v>4966.5</v>
      </c>
      <c r="S27" s="18">
        <f t="shared" si="1"/>
        <v>32931.5</v>
      </c>
      <c r="T27" s="4">
        <v>111</v>
      </c>
    </row>
    <row r="28" spans="1:20" x14ac:dyDescent="0.25">
      <c r="A28" s="8">
        <v>21</v>
      </c>
      <c r="B28" s="4" t="s">
        <v>73</v>
      </c>
      <c r="C28" s="5" t="s">
        <v>74</v>
      </c>
      <c r="D28" s="5" t="s">
        <v>74</v>
      </c>
      <c r="E28" s="5" t="s">
        <v>75</v>
      </c>
      <c r="F28" s="4" t="s">
        <v>50</v>
      </c>
      <c r="G28" s="15">
        <v>18000</v>
      </c>
      <c r="H28" s="2">
        <v>0</v>
      </c>
      <c r="I28" s="3">
        <v>25</v>
      </c>
      <c r="J28" s="2">
        <v>516.6</v>
      </c>
      <c r="K28" s="17">
        <f>G28*K7</f>
        <v>1277.9999999999998</v>
      </c>
      <c r="L28" s="21">
        <v>216</v>
      </c>
      <c r="M28" s="1">
        <v>547.20000000000005</v>
      </c>
      <c r="N28" s="2">
        <f>G28*N7</f>
        <v>1276.2</v>
      </c>
      <c r="O28" s="2">
        <v>0</v>
      </c>
      <c r="P28" s="2">
        <v>3816</v>
      </c>
      <c r="Q28" s="20">
        <f t="shared" si="0"/>
        <v>1063.8000000000002</v>
      </c>
      <c r="R28" s="19">
        <f t="shared" si="0"/>
        <v>2554.1999999999998</v>
      </c>
      <c r="S28" s="18">
        <f t="shared" si="1"/>
        <v>16936.2</v>
      </c>
      <c r="T28" s="4">
        <v>111</v>
      </c>
    </row>
    <row r="29" spans="1:20" x14ac:dyDescent="0.25">
      <c r="A29" s="8">
        <v>22</v>
      </c>
      <c r="B29" s="4" t="s">
        <v>76</v>
      </c>
      <c r="C29" s="5" t="s">
        <v>77</v>
      </c>
      <c r="D29" s="4" t="s">
        <v>104</v>
      </c>
      <c r="E29" s="4" t="s">
        <v>78</v>
      </c>
      <c r="F29" s="4" t="s">
        <v>35</v>
      </c>
      <c r="G29" s="15">
        <v>34560</v>
      </c>
      <c r="H29" s="2">
        <v>0</v>
      </c>
      <c r="I29" s="3">
        <v>25</v>
      </c>
      <c r="J29" s="2">
        <v>991.87</v>
      </c>
      <c r="K29" s="17">
        <f>G29*K7</f>
        <v>2453.7599999999998</v>
      </c>
      <c r="L29" s="21">
        <v>414.72</v>
      </c>
      <c r="M29" s="1">
        <v>1050.6199999999999</v>
      </c>
      <c r="N29" s="2">
        <f>G29*N7</f>
        <v>2450.3040000000001</v>
      </c>
      <c r="O29" s="2">
        <v>0</v>
      </c>
      <c r="P29" s="2">
        <v>5300</v>
      </c>
      <c r="Q29" s="20">
        <f t="shared" si="0"/>
        <v>2042.4899999999998</v>
      </c>
      <c r="R29" s="19">
        <f t="shared" si="0"/>
        <v>4904.0640000000003</v>
      </c>
      <c r="S29" s="18">
        <f t="shared" si="1"/>
        <v>32517.510000000002</v>
      </c>
      <c r="T29" s="4">
        <v>111</v>
      </c>
    </row>
    <row r="30" spans="1:20" x14ac:dyDescent="0.25">
      <c r="A30" s="8">
        <v>23</v>
      </c>
      <c r="B30" s="13" t="s">
        <v>79</v>
      </c>
      <c r="C30" s="13" t="s">
        <v>101</v>
      </c>
      <c r="D30" s="4" t="s">
        <v>102</v>
      </c>
      <c r="E30" s="4" t="s">
        <v>63</v>
      </c>
      <c r="F30" s="4" t="s">
        <v>37</v>
      </c>
      <c r="G30" s="14">
        <v>34560</v>
      </c>
      <c r="H30" s="2">
        <v>0</v>
      </c>
      <c r="I30" s="3">
        <v>25</v>
      </c>
      <c r="J30" s="2">
        <v>991.87</v>
      </c>
      <c r="K30" s="17">
        <f>G30*K7</f>
        <v>2453.7599999999998</v>
      </c>
      <c r="L30" s="21">
        <v>414.72</v>
      </c>
      <c r="M30" s="1">
        <v>1050.624</v>
      </c>
      <c r="N30" s="2">
        <f>G30*N7</f>
        <v>2450.3040000000001</v>
      </c>
      <c r="O30" s="2">
        <v>0</v>
      </c>
      <c r="P30" s="2">
        <v>7326.7160000000003</v>
      </c>
      <c r="Q30" s="20">
        <f t="shared" si="0"/>
        <v>2042.4940000000001</v>
      </c>
      <c r="R30" s="19">
        <f t="shared" si="0"/>
        <v>4904.0640000000003</v>
      </c>
      <c r="S30" s="18">
        <f t="shared" si="1"/>
        <v>32517.506000000001</v>
      </c>
      <c r="T30" s="4">
        <v>111</v>
      </c>
    </row>
    <row r="31" spans="1:20" x14ac:dyDescent="0.25">
      <c r="A31" s="8">
        <v>24</v>
      </c>
      <c r="B31" s="4" t="s">
        <v>98</v>
      </c>
      <c r="C31" s="5" t="s">
        <v>99</v>
      </c>
      <c r="D31" s="4" t="s">
        <v>80</v>
      </c>
      <c r="E31" s="4" t="s">
        <v>100</v>
      </c>
      <c r="F31" s="5" t="s">
        <v>37</v>
      </c>
      <c r="G31" s="15">
        <v>132426.16</v>
      </c>
      <c r="H31" s="2">
        <v>19582.57</v>
      </c>
      <c r="I31" s="3">
        <v>25</v>
      </c>
      <c r="J31" s="2">
        <v>3800.63</v>
      </c>
      <c r="K31" s="56">
        <f>G31*K7</f>
        <v>9402.2573599999996</v>
      </c>
      <c r="L31" s="21">
        <v>567.65</v>
      </c>
      <c r="M31" s="2">
        <v>3595.1</v>
      </c>
      <c r="N31" s="2">
        <f>G31*N7</f>
        <v>9389.0147440000001</v>
      </c>
      <c r="O31" s="2">
        <v>0</v>
      </c>
      <c r="P31" s="2">
        <v>20588.750791999999</v>
      </c>
      <c r="Q31" s="20">
        <f t="shared" si="0"/>
        <v>7395.73</v>
      </c>
      <c r="R31" s="19">
        <f t="shared" si="0"/>
        <v>18791.272104</v>
      </c>
      <c r="S31" s="18">
        <f t="shared" si="1"/>
        <v>125030.43000000001</v>
      </c>
      <c r="T31" s="4">
        <v>111</v>
      </c>
    </row>
    <row r="32" spans="1:20" x14ac:dyDescent="0.25">
      <c r="A32" s="8">
        <v>25</v>
      </c>
      <c r="B32" s="4" t="s">
        <v>103</v>
      </c>
      <c r="C32" s="4" t="s">
        <v>42</v>
      </c>
      <c r="D32" s="5" t="s">
        <v>116</v>
      </c>
      <c r="E32" s="4" t="s">
        <v>43</v>
      </c>
      <c r="F32" s="4" t="s">
        <v>35</v>
      </c>
      <c r="G32" s="15">
        <v>102151.5</v>
      </c>
      <c r="H32" s="2">
        <v>12611.45</v>
      </c>
      <c r="I32" s="3">
        <v>25</v>
      </c>
      <c r="J32" s="2">
        <v>2931.75</v>
      </c>
      <c r="K32" s="17">
        <f>G32*K7</f>
        <v>7252.7564999999995</v>
      </c>
      <c r="L32" s="21">
        <v>567.65</v>
      </c>
      <c r="M32" s="2">
        <v>3105.41</v>
      </c>
      <c r="N32" s="2">
        <f>G32*N7</f>
        <v>7242.5413500000004</v>
      </c>
      <c r="O32" s="2">
        <v>0</v>
      </c>
      <c r="P32" s="2">
        <v>13401.136500000001</v>
      </c>
      <c r="Q32" s="20">
        <f t="shared" si="0"/>
        <v>6037.16</v>
      </c>
      <c r="R32" s="19">
        <f t="shared" si="0"/>
        <v>14495.297849999999</v>
      </c>
      <c r="S32" s="18">
        <f t="shared" si="1"/>
        <v>96114.34</v>
      </c>
      <c r="T32" s="4">
        <v>111</v>
      </c>
    </row>
    <row r="33" spans="1:20" x14ac:dyDescent="0.25">
      <c r="A33" s="8">
        <v>26</v>
      </c>
      <c r="B33" s="4" t="s">
        <v>117</v>
      </c>
      <c r="C33" s="4" t="s">
        <v>118</v>
      </c>
      <c r="D33" s="4" t="s">
        <v>119</v>
      </c>
      <c r="E33" s="4" t="s">
        <v>118</v>
      </c>
      <c r="F33" s="4" t="s">
        <v>59</v>
      </c>
      <c r="G33" s="15">
        <v>26000</v>
      </c>
      <c r="H33" s="2">
        <v>0</v>
      </c>
      <c r="I33" s="3">
        <v>25</v>
      </c>
      <c r="J33" s="2">
        <v>746.2</v>
      </c>
      <c r="K33" s="17">
        <f>G33*K7</f>
        <v>1845.9999999999998</v>
      </c>
      <c r="L33" s="21">
        <v>312</v>
      </c>
      <c r="M33" s="2">
        <v>790.4</v>
      </c>
      <c r="N33" s="2">
        <f>G33*N7</f>
        <v>1843.4</v>
      </c>
      <c r="O33" s="2">
        <v>0</v>
      </c>
      <c r="P33" s="2">
        <f>J33+M33</f>
        <v>1536.6</v>
      </c>
      <c r="Q33" s="20">
        <f>J33+M33</f>
        <v>1536.6</v>
      </c>
      <c r="R33" s="19">
        <f>K33+N33</f>
        <v>3689.3999999999996</v>
      </c>
      <c r="S33" s="18">
        <f>G33-Q33</f>
        <v>24463.4</v>
      </c>
      <c r="T33" s="4">
        <v>112</v>
      </c>
    </row>
    <row r="34" spans="1:20" x14ac:dyDescent="0.25">
      <c r="A34" s="8">
        <v>27</v>
      </c>
      <c r="B34" s="4" t="s">
        <v>86</v>
      </c>
      <c r="C34" s="4" t="s">
        <v>87</v>
      </c>
      <c r="D34" s="4" t="s">
        <v>87</v>
      </c>
      <c r="E34" s="4" t="s">
        <v>87</v>
      </c>
      <c r="F34" s="4" t="s">
        <v>35</v>
      </c>
      <c r="G34" s="15">
        <v>131951.16</v>
      </c>
      <c r="H34" s="2">
        <v>19467.23</v>
      </c>
      <c r="I34" s="3">
        <v>25</v>
      </c>
      <c r="J34" s="2">
        <v>3787</v>
      </c>
      <c r="K34" s="17">
        <f>G34*K7</f>
        <v>9368.5323599999992</v>
      </c>
      <c r="L34" s="21">
        <v>567.65</v>
      </c>
      <c r="M34" s="21">
        <v>3595.1</v>
      </c>
      <c r="N34" s="2">
        <f>G34*N7</f>
        <v>9355.3372440000003</v>
      </c>
      <c r="O34" s="2">
        <v>1031.6199999999999</v>
      </c>
      <c r="P34" s="2">
        <f>J34+M34</f>
        <v>7382.1</v>
      </c>
      <c r="Q34" s="20">
        <f>J34+M34</f>
        <v>7382.1</v>
      </c>
      <c r="R34" s="19">
        <f>J34+M34</f>
        <v>7382.1</v>
      </c>
      <c r="S34" s="18">
        <f>G34-R34</f>
        <v>124569.06</v>
      </c>
      <c r="T34" s="4">
        <v>111</v>
      </c>
    </row>
    <row r="35" spans="1:20" x14ac:dyDescent="0.25">
      <c r="A35" s="58">
        <v>28</v>
      </c>
      <c r="B35" s="13" t="s">
        <v>122</v>
      </c>
      <c r="C35" s="13" t="s">
        <v>123</v>
      </c>
      <c r="D35" s="4" t="s">
        <v>124</v>
      </c>
      <c r="E35" s="4" t="s">
        <v>123</v>
      </c>
      <c r="F35" s="4" t="s">
        <v>88</v>
      </c>
      <c r="G35" s="14">
        <v>30000</v>
      </c>
      <c r="H35" s="2">
        <v>0</v>
      </c>
      <c r="I35" s="3">
        <v>25</v>
      </c>
      <c r="J35" s="2">
        <v>861</v>
      </c>
      <c r="K35" s="17">
        <v>2130</v>
      </c>
      <c r="L35" s="21">
        <v>360</v>
      </c>
      <c r="M35" s="61">
        <v>912</v>
      </c>
      <c r="N35" s="2">
        <v>2127</v>
      </c>
      <c r="O35" s="2">
        <v>0</v>
      </c>
      <c r="P35" s="2">
        <f>J35+L35</f>
        <v>1221</v>
      </c>
      <c r="Q35" s="20">
        <f>J35+L35</f>
        <v>1221</v>
      </c>
      <c r="R35" s="19">
        <f>J35+M35</f>
        <v>1773</v>
      </c>
      <c r="S35" s="18">
        <f>G35-R35</f>
        <v>28227</v>
      </c>
      <c r="T35" s="4">
        <v>111</v>
      </c>
    </row>
    <row r="36" spans="1:20" x14ac:dyDescent="0.25">
      <c r="A36" s="58">
        <v>29</v>
      </c>
      <c r="B36" s="4" t="s">
        <v>125</v>
      </c>
      <c r="C36" s="54" t="s">
        <v>129</v>
      </c>
      <c r="D36" s="54" t="s">
        <v>80</v>
      </c>
      <c r="E36" s="54" t="s">
        <v>126</v>
      </c>
      <c r="F36" s="4" t="s">
        <v>127</v>
      </c>
      <c r="G36" s="59">
        <v>130000</v>
      </c>
      <c r="H36" s="3">
        <v>19251.34</v>
      </c>
      <c r="I36" s="3">
        <v>25</v>
      </c>
      <c r="J36" s="3">
        <v>3731</v>
      </c>
      <c r="K36" s="60">
        <f>G36*K7</f>
        <v>9230</v>
      </c>
      <c r="L36" s="21">
        <v>567.65</v>
      </c>
      <c r="M36" s="2">
        <v>2794.88</v>
      </c>
      <c r="N36" s="61">
        <v>5597.64</v>
      </c>
      <c r="O36" s="3">
        <v>0</v>
      </c>
      <c r="P36" s="2">
        <f>J36+L36</f>
        <v>4298.6499999999996</v>
      </c>
      <c r="Q36" s="20">
        <f>J36+L36</f>
        <v>4298.6499999999996</v>
      </c>
      <c r="R36" s="19">
        <f>K36+L36+N36</f>
        <v>15395.29</v>
      </c>
      <c r="S36" s="18">
        <f>G36-R36</f>
        <v>114604.70999999999</v>
      </c>
      <c r="T36" s="4">
        <v>111</v>
      </c>
    </row>
    <row r="37" spans="1:20" x14ac:dyDescent="0.25">
      <c r="A37" s="57"/>
      <c r="B37" s="26" t="s">
        <v>81</v>
      </c>
      <c r="C37" s="53"/>
      <c r="D37" s="54"/>
      <c r="E37" s="54"/>
      <c r="F37" s="54"/>
      <c r="G37" s="55">
        <f t="shared" ref="G37:S37" si="2">SUM(G8:G36)</f>
        <v>2380619.36</v>
      </c>
      <c r="H37" s="55">
        <f t="shared" si="2"/>
        <v>283664.20000000007</v>
      </c>
      <c r="I37" s="55">
        <f t="shared" si="2"/>
        <v>725</v>
      </c>
      <c r="J37" s="55">
        <f t="shared" si="2"/>
        <v>68323.78409999999</v>
      </c>
      <c r="K37" s="55">
        <f t="shared" si="2"/>
        <v>169011.54955999998</v>
      </c>
      <c r="L37" s="55">
        <f t="shared" si="2"/>
        <v>13906.169999999995</v>
      </c>
      <c r="M37" s="55">
        <f t="shared" si="2"/>
        <v>66707.315200000012</v>
      </c>
      <c r="N37" s="55">
        <f t="shared" si="2"/>
        <v>165166.55262400003</v>
      </c>
      <c r="O37" s="55">
        <f t="shared" si="2"/>
        <v>7221.3399999999992</v>
      </c>
      <c r="P37" s="55">
        <f t="shared" si="2"/>
        <v>341918.67763599998</v>
      </c>
      <c r="Q37" s="55">
        <f t="shared" si="2"/>
        <v>132251.86930000002</v>
      </c>
      <c r="R37" s="55">
        <f t="shared" si="2"/>
        <v>320919.98258000001</v>
      </c>
      <c r="S37" s="55">
        <f t="shared" si="2"/>
        <v>2236718.8507000003</v>
      </c>
      <c r="T37" s="4">
        <v>111</v>
      </c>
    </row>
    <row r="38" spans="1:20" x14ac:dyDescent="0.25">
      <c r="A38" s="9"/>
      <c r="B38" s="27" t="s">
        <v>132</v>
      </c>
      <c r="C38" s="6"/>
      <c r="D38" s="6"/>
      <c r="E38" s="6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x14ac:dyDescent="0.25">
      <c r="A39" s="10"/>
      <c r="B39" s="24" t="s">
        <v>82</v>
      </c>
      <c r="C39" s="24"/>
      <c r="D39" s="24"/>
      <c r="E39" s="24"/>
      <c r="F39" s="25"/>
      <c r="G39" s="11"/>
      <c r="H39" s="11"/>
      <c r="I39" s="11"/>
      <c r="J39" s="12"/>
      <c r="K39" s="12"/>
      <c r="L39" s="12"/>
      <c r="M39" s="12"/>
      <c r="N39" s="12"/>
      <c r="O39" s="10"/>
      <c r="P39" s="10"/>
      <c r="Q39" s="7"/>
      <c r="R39" s="7"/>
      <c r="S39" s="7"/>
      <c r="T39" s="7"/>
    </row>
    <row r="40" spans="1:20" x14ac:dyDescent="0.25">
      <c r="A40" s="10"/>
      <c r="B40" s="24" t="s">
        <v>128</v>
      </c>
      <c r="C40" s="24"/>
      <c r="D40" s="24"/>
      <c r="E40" s="24"/>
      <c r="F40" s="25"/>
      <c r="G40" s="11"/>
      <c r="H40" s="11"/>
      <c r="I40" s="11"/>
      <c r="J40" s="12"/>
      <c r="K40" s="12"/>
      <c r="L40" s="12"/>
      <c r="M40" s="12"/>
      <c r="N40" s="12"/>
      <c r="O40" s="10"/>
      <c r="P40" s="10"/>
      <c r="Q40" s="7"/>
      <c r="R40" s="7"/>
      <c r="S40" s="7"/>
      <c r="T40" s="7"/>
    </row>
    <row r="41" spans="1:20" x14ac:dyDescent="0.25">
      <c r="A41" s="10"/>
      <c r="B41" s="24" t="s">
        <v>83</v>
      </c>
      <c r="C41" s="24"/>
      <c r="D41" s="24"/>
      <c r="E41" s="24"/>
      <c r="F41" s="25"/>
      <c r="G41" s="11"/>
      <c r="H41" s="11"/>
      <c r="I41" s="11"/>
      <c r="J41" s="12"/>
      <c r="K41" s="12"/>
      <c r="L41" s="12"/>
      <c r="M41" s="12"/>
      <c r="N41" s="12"/>
      <c r="O41" s="10"/>
      <c r="P41" s="10"/>
      <c r="Q41" s="7"/>
      <c r="R41" s="7"/>
      <c r="S41" s="7"/>
      <c r="T41" s="7"/>
    </row>
    <row r="42" spans="1:20" ht="18.75" x14ac:dyDescent="0.25">
      <c r="A42" s="10"/>
      <c r="B42" s="24" t="s">
        <v>84</v>
      </c>
      <c r="C42" s="24"/>
      <c r="D42" s="24"/>
      <c r="E42" s="24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ht="18.75" x14ac:dyDescent="0.25">
      <c r="A43" s="10"/>
      <c r="B43" s="24" t="s">
        <v>84</v>
      </c>
      <c r="C43" s="24"/>
      <c r="D43" s="24"/>
      <c r="E43" s="24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ht="18.75" x14ac:dyDescent="0.25">
      <c r="A44" s="10"/>
      <c r="B44" s="24" t="s">
        <v>130</v>
      </c>
      <c r="C44" s="24"/>
      <c r="D44" s="24"/>
      <c r="E44" s="24"/>
      <c r="F44" s="24"/>
      <c r="G44" s="22"/>
      <c r="H44" s="22"/>
      <c r="I44" s="22"/>
      <c r="J44" s="23"/>
      <c r="K44" s="23"/>
      <c r="L44" s="22"/>
      <c r="M44" s="23"/>
      <c r="N44" s="23"/>
      <c r="O44" s="23"/>
      <c r="P44" s="23"/>
      <c r="Q44" s="23"/>
      <c r="R44" s="23"/>
      <c r="S44" s="23"/>
      <c r="T44" s="23"/>
    </row>
    <row r="45" spans="1:20" ht="18.75" x14ac:dyDescent="0.25">
      <c r="A45" s="10"/>
      <c r="B45" s="24" t="s">
        <v>85</v>
      </c>
      <c r="C45" s="24"/>
      <c r="D45" s="24"/>
      <c r="E45" s="24"/>
      <c r="F45" s="24"/>
      <c r="G45" s="22"/>
      <c r="H45" s="23"/>
      <c r="I45" s="22"/>
      <c r="J45" s="23"/>
      <c r="K45" s="23"/>
      <c r="L45" s="22"/>
      <c r="M45" s="23"/>
      <c r="N45" s="23"/>
      <c r="O45" s="23"/>
      <c r="P45" s="23"/>
      <c r="Q45" s="23"/>
      <c r="R45" s="23"/>
      <c r="S45" s="23"/>
      <c r="T45" s="23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FIJO</vt:lpstr>
      <vt:lpstr>Hoja2</vt:lpstr>
      <vt:lpstr>Hoja3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2022-12-28T15:50:45Z</cp:lastPrinted>
  <dcterms:created xsi:type="dcterms:W3CDTF">2017-03-16T20:18:07Z</dcterms:created>
  <dcterms:modified xsi:type="dcterms:W3CDTF">2022-12-28T18:54:53Z</dcterms:modified>
</cp:coreProperties>
</file>