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FIJOS\"/>
    </mc:Choice>
  </mc:AlternateContent>
  <xr:revisionPtr revIDLastSave="0" documentId="8_{21BB3FF7-53A4-4CA1-9905-0E9C3834D5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3" i="1" l="1"/>
  <c r="O14" i="1"/>
  <c r="K20" i="1"/>
  <c r="Q20" i="1"/>
  <c r="S20" i="1" s="1"/>
  <c r="P20" i="1"/>
  <c r="R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3" i="1"/>
  <c r="M43" i="1"/>
  <c r="K43" i="1"/>
  <c r="J43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5" i="1" l="1"/>
  <c r="S65" i="1" s="1"/>
  <c r="Q37" i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5" i="1"/>
  <c r="R39" i="1"/>
  <c r="Q39" i="1"/>
  <c r="S39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J33" i="1"/>
  <c r="Q33" i="1" s="1"/>
  <c r="J38" i="1"/>
  <c r="N24" i="1"/>
  <c r="K24" i="1"/>
  <c r="Q35" i="1" l="1"/>
  <c r="S35" i="1" s="1"/>
  <c r="Q24" i="1" l="1"/>
  <c r="S24" i="1" s="1"/>
  <c r="J66" i="1"/>
  <c r="Q38" i="1"/>
  <c r="M66" i="1" l="1"/>
  <c r="Q66" i="1"/>
  <c r="S38" i="1"/>
  <c r="R24" i="1" l="1"/>
  <c r="P24" i="1"/>
  <c r="P66" i="1" s="1"/>
  <c r="S60" i="1" l="1"/>
  <c r="S52" i="1"/>
  <c r="S47" i="1"/>
  <c r="S34" i="1"/>
  <c r="S56" i="1"/>
  <c r="S43" i="1"/>
  <c r="S36" i="1"/>
  <c r="S37" i="1"/>
  <c r="S61" i="1"/>
  <c r="K61" i="1"/>
  <c r="K52" i="1"/>
  <c r="N37" i="1"/>
  <c r="N61" i="1"/>
  <c r="N36" i="1"/>
  <c r="N35" i="1"/>
  <c r="N34" i="1"/>
  <c r="N52" i="1"/>
  <c r="N33" i="1"/>
  <c r="K66" i="1" l="1"/>
  <c r="N66" i="1"/>
  <c r="S33" i="1"/>
  <c r="S66" i="1" s="1"/>
  <c r="R36" i="1"/>
  <c r="R33" i="1"/>
  <c r="R52" i="1"/>
  <c r="R61" i="1"/>
  <c r="R37" i="1"/>
  <c r="R34" i="1"/>
  <c r="R60" i="1"/>
  <c r="R47" i="1"/>
  <c r="R35" i="1"/>
  <c r="R56" i="1"/>
  <c r="R43" i="1"/>
  <c r="R66" i="1" l="1"/>
</calcChain>
</file>

<file path=xl/sharedStrings.xml><?xml version="1.0" encoding="utf-8"?>
<sst xmlns="http://schemas.openxmlformats.org/spreadsheetml/2006/main" count="195" uniqueCount="125">
  <si>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</si>
  <si>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</si>
  <si>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</si>
  <si>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</si>
  <si>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</si>
  <si>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</si>
  <si>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</si>
  <si>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</si>
  <si>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</si>
  <si>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</si>
  <si>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</si>
  <si>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</si>
  <si>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</si>
  <si>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</si>
  <si>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</si>
  <si>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</si>
  <si>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</si>
  <si>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</si>
  <si>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</si>
  <si>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</si>
  <si>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</si>
  <si>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</si>
  <si>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</si>
  <si>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</si>
  <si>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</si>
  <si>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</si>
  <si>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</si>
  <si>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</si>
  <si>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</si>
  <si>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</si>
  <si>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</si>
  <si>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</si>
  <si>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</si>
  <si>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</si>
  <si>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</si>
  <si>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</si>
  <si>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Carmen Isabel Mestre S.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</si>
  <si>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</si>
  <si>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</si>
  <si>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</si>
  <si>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</si>
  <si>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</si>
  <si>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</si>
  <si>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</si>
  <si>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</si>
  <si>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</si>
  <si>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</si>
  <si>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</si>
  <si>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</si>
  <si>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</si>
  <si>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</si>
  <si>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</si>
  <si>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</si>
  <si>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</si>
  <si>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</si>
  <si>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</si>
  <si>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</si>
  <si>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</si>
  <si>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</si>
  <si>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</si>
  <si>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</si>
  <si>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</si>
  <si>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</si>
  <si>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</si>
  <si>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</si>
  <si>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</si>
  <si>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</si>
  <si>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</si>
  <si>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</si>
  <si>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</si>
  <si>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</si>
  <si>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</si>
  <si>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</si>
  <si>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</si>
  <si>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</si>
  <si>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</si>
  <si>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</si>
  <si>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</si>
  <si>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</si>
  <si>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</si>
  <si>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</si>
  <si>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</si>
  <si>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</si>
  <si>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</si>
  <si>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</si>
  <si>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</si>
  <si>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</si>
  <si>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</si>
  <si>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</si>
  <si>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</si>
  <si>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</si>
  <si>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</si>
  <si>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</si>
  <si>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</si>
  <si>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</si>
  <si>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</si>
  <si>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</si>
  <si>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</si>
  <si>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</si>
  <si>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</si>
  <si>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</si>
  <si>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</si>
  <si>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</si>
  <si>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</si>
  <si>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</si>
  <si>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</si>
  <si>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</si>
  <si>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</si>
  <si>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</si>
  <si>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</si>
  <si>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</si>
  <si>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</si>
  <si>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</si>
  <si>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</si>
  <si>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</si>
  <si>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</si>
  <si>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</si>
  <si>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</si>
  <si>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</si>
  <si>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</si>
  <si>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</si>
  <si>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</si>
  <si>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</si>
  <si>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OCTUBRE 2023: EMPLEADOS FIJOS</t>
  </si>
  <si>
    <t>CERTIFICO QUE ESTA NOMINA DE PAGO QUE CONSTA DE  **2** HOJAS, ESTA CORRECTA Y COMPLETA Y QUE LAS PERSONAS ENUMERADAS EN LA MISMA SON LAS QUE AL 25 DE OCTUBRE 2023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</si>
</sst>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50" activePane="bottomLeft" state="frozen"/>
      <selection pane="bottomLeft" activeCell="L75" sqref="L75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2" t="s">
        <v>123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4" t="s">
        <v>3</v>
      </c>
      <c r="N10" s="6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57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92</v>
      </c>
      <c r="G11" s="68" t="s">
        <v>43</v>
      </c>
      <c r="H11" s="13" t="s">
        <v>10</v>
      </c>
      <c r="I11" s="67" t="s">
        <v>73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7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8"/>
      <c r="H12" s="16" t="s">
        <v>21</v>
      </c>
      <c r="I12" s="67"/>
      <c r="J12" s="17">
        <v>2.87E-2</v>
      </c>
      <c r="K12" s="17">
        <v>7.0999999999999994E-2</v>
      </c>
      <c r="L12" s="17" t="s">
        <v>48</v>
      </c>
      <c r="M12" s="17">
        <v>3.04E-2</v>
      </c>
      <c r="N12" s="17">
        <v>7.0900000000000005E-2</v>
      </c>
      <c r="O12" s="13" t="s">
        <v>22</v>
      </c>
      <c r="P12" s="67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9" t="s">
        <v>40</v>
      </c>
      <c r="C13" s="70"/>
      <c r="D13" s="7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80</v>
      </c>
      <c r="C14" s="20" t="s">
        <v>40</v>
      </c>
      <c r="D14" s="20" t="s">
        <v>81</v>
      </c>
      <c r="E14" s="20" t="s">
        <v>27</v>
      </c>
      <c r="F14" s="20" t="s">
        <v>93</v>
      </c>
      <c r="G14" s="22">
        <v>240000</v>
      </c>
      <c r="H14" s="23">
        <v>45439.519999999997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5685.41</v>
      </c>
      <c r="N14" s="24">
        <v>11530.11</v>
      </c>
      <c r="O14" s="24">
        <f>200+5144.25</f>
        <v>5344.25</v>
      </c>
      <c r="P14" s="24">
        <f t="shared" ref="P14:P20" si="0">J14+M14</f>
        <v>12573.41</v>
      </c>
      <c r="Q14" s="25">
        <f>+H14+I14+J14+M14+O14</f>
        <v>63382.179999999993</v>
      </c>
      <c r="R14" s="23">
        <f>K14+N14</f>
        <v>28570.11</v>
      </c>
      <c r="S14" s="24">
        <f>G14-Q14</f>
        <v>176617.82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82</v>
      </c>
      <c r="C15" s="20" t="s">
        <v>40</v>
      </c>
      <c r="D15" s="20" t="s">
        <v>83</v>
      </c>
      <c r="E15" s="20" t="s">
        <v>78</v>
      </c>
      <c r="F15" s="20" t="s">
        <v>94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89</v>
      </c>
      <c r="C16" s="20" t="s">
        <v>40</v>
      </c>
      <c r="D16" s="20" t="s">
        <v>83</v>
      </c>
      <c r="E16" s="20" t="s">
        <v>78</v>
      </c>
      <c r="F16" s="20" t="s">
        <v>94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88</v>
      </c>
      <c r="C17" s="20" t="s">
        <v>40</v>
      </c>
      <c r="D17" s="20" t="s">
        <v>44</v>
      </c>
      <c r="E17" s="20" t="s">
        <v>78</v>
      </c>
      <c r="F17" s="20" t="s">
        <v>94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90</v>
      </c>
      <c r="C18" s="20" t="s">
        <v>40</v>
      </c>
      <c r="D18" s="20" t="s">
        <v>91</v>
      </c>
      <c r="E18" s="20" t="s">
        <v>78</v>
      </c>
      <c r="F18" s="20" t="s">
        <v>93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113</v>
      </c>
      <c r="C19" s="20" t="s">
        <v>40</v>
      </c>
      <c r="D19" s="20" t="s">
        <v>83</v>
      </c>
      <c r="E19" s="20" t="s">
        <v>78</v>
      </c>
      <c r="F19" s="20" t="s">
        <v>93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87</v>
      </c>
      <c r="C20" s="20" t="s">
        <v>40</v>
      </c>
      <c r="D20" s="20" t="s">
        <v>86</v>
      </c>
      <c r="E20" s="20" t="s">
        <v>27</v>
      </c>
      <c r="F20" s="20" t="s">
        <v>93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6" t="s">
        <v>96</v>
      </c>
      <c r="B22" s="66"/>
      <c r="C22" s="66"/>
      <c r="D22" s="66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50</v>
      </c>
      <c r="C24" s="20" t="s">
        <v>110</v>
      </c>
      <c r="D24" s="20" t="s">
        <v>51</v>
      </c>
      <c r="E24" s="20" t="s">
        <v>27</v>
      </c>
      <c r="F24" s="20" t="s">
        <v>94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6" t="s">
        <v>97</v>
      </c>
      <c r="B26" s="66"/>
      <c r="C26" s="66"/>
      <c r="D26" s="6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39</v>
      </c>
      <c r="C28" s="20" t="s">
        <v>59</v>
      </c>
      <c r="D28" s="20" t="s">
        <v>117</v>
      </c>
      <c r="E28" s="20" t="s">
        <v>27</v>
      </c>
      <c r="F28" s="20" t="s">
        <v>93</v>
      </c>
      <c r="G28" s="22">
        <v>50000</v>
      </c>
      <c r="H28" s="24">
        <v>0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20416.09</v>
      </c>
      <c r="R28" s="23">
        <f>K28+N28</f>
        <v>7095</v>
      </c>
      <c r="S28" s="24">
        <f>+G28-Q28</f>
        <v>29583.91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6" t="s">
        <v>60</v>
      </c>
      <c r="B30" s="66"/>
      <c r="C30" s="66"/>
      <c r="D30" s="6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52</v>
      </c>
      <c r="C32" s="20" t="s">
        <v>58</v>
      </c>
      <c r="D32" s="20" t="s">
        <v>116</v>
      </c>
      <c r="E32" s="20" t="s">
        <v>78</v>
      </c>
      <c r="F32" s="20" t="s">
        <v>93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58</v>
      </c>
      <c r="D33" s="20" t="s">
        <v>56</v>
      </c>
      <c r="E33" s="20" t="s">
        <v>26</v>
      </c>
      <c r="F33" s="20" t="s">
        <v>93</v>
      </c>
      <c r="G33" s="22">
        <v>75000</v>
      </c>
      <c r="H33" s="24">
        <v>5993.89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23573.96</v>
      </c>
      <c r="R33" s="23">
        <f t="shared" ref="R33:R39" si="5">K33+N33</f>
        <v>10642.5</v>
      </c>
      <c r="S33" s="24">
        <f t="shared" ref="S33:S37" si="6">G33-Q33</f>
        <v>51426.04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58</v>
      </c>
      <c r="D34" s="20" t="s">
        <v>122</v>
      </c>
      <c r="E34" s="20" t="s">
        <v>26</v>
      </c>
      <c r="F34" s="20" t="s">
        <v>93</v>
      </c>
      <c r="G34" s="22">
        <v>50000</v>
      </c>
      <c r="H34" s="24">
        <v>1617.13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17695.89</v>
      </c>
      <c r="R34" s="23">
        <f t="shared" si="5"/>
        <v>7095</v>
      </c>
      <c r="S34" s="24">
        <f t="shared" si="6"/>
        <v>32304.11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49</v>
      </c>
      <c r="C35" s="20" t="s">
        <v>58</v>
      </c>
      <c r="D35" s="20" t="s">
        <v>33</v>
      </c>
      <c r="E35" s="20" t="s">
        <v>55</v>
      </c>
      <c r="F35" s="20" t="s">
        <v>93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37</v>
      </c>
      <c r="C36" s="20" t="s">
        <v>58</v>
      </c>
      <c r="D36" s="20" t="s">
        <v>118</v>
      </c>
      <c r="E36" s="20" t="s">
        <v>26</v>
      </c>
      <c r="F36" s="20" t="s">
        <v>93</v>
      </c>
      <c r="G36" s="22">
        <v>50000</v>
      </c>
      <c r="H36" s="24">
        <v>1854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8084.3</v>
      </c>
      <c r="R36" s="23">
        <f t="shared" si="5"/>
        <v>7095</v>
      </c>
      <c r="S36" s="24">
        <f t="shared" si="6"/>
        <v>41915.699999999997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38</v>
      </c>
      <c r="C37" s="20" t="s">
        <v>58</v>
      </c>
      <c r="D37" s="20" t="s">
        <v>118</v>
      </c>
      <c r="E37" s="20" t="s">
        <v>26</v>
      </c>
      <c r="F37" s="20" t="s">
        <v>93</v>
      </c>
      <c r="G37" s="22">
        <v>50000</v>
      </c>
      <c r="H37" s="24">
        <v>1617.38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25915.91</v>
      </c>
      <c r="P37" s="24">
        <v>5300</v>
      </c>
      <c r="Q37" s="25">
        <f>+H37+J37+M37+O37</f>
        <v>30488.29</v>
      </c>
      <c r="R37" s="23">
        <f t="shared" si="5"/>
        <v>7095</v>
      </c>
      <c r="S37" s="24">
        <f t="shared" si="6"/>
        <v>19511.71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74</v>
      </c>
      <c r="C38" s="20" t="s">
        <v>58</v>
      </c>
      <c r="D38" s="20" t="s">
        <v>35</v>
      </c>
      <c r="E38" s="20" t="s">
        <v>55</v>
      </c>
      <c r="F38" s="20" t="s">
        <v>94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85</v>
      </c>
      <c r="C39" s="20" t="s">
        <v>58</v>
      </c>
      <c r="D39" s="20" t="s">
        <v>33</v>
      </c>
      <c r="E39" s="20" t="s">
        <v>55</v>
      </c>
      <c r="F39" s="20" t="s">
        <v>93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6" t="s">
        <v>98</v>
      </c>
      <c r="B41" s="66"/>
      <c r="C41" s="66"/>
      <c r="D41" s="66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109</v>
      </c>
      <c r="C42" s="20" t="s">
        <v>101</v>
      </c>
      <c r="D42" s="20" t="s">
        <v>119</v>
      </c>
      <c r="E42" s="20" t="s">
        <v>78</v>
      </c>
      <c r="F42" s="20" t="s">
        <v>94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36</v>
      </c>
      <c r="C43" s="20" t="s">
        <v>104</v>
      </c>
      <c r="D43" s="20" t="s">
        <v>31</v>
      </c>
      <c r="E43" s="20" t="s">
        <v>27</v>
      </c>
      <c r="F43" s="20" t="s">
        <v>93</v>
      </c>
      <c r="G43" s="22">
        <v>83365</v>
      </c>
      <c r="H43" s="24">
        <v>8192.4</v>
      </c>
      <c r="I43" s="24">
        <v>25</v>
      </c>
      <c r="J43" s="24">
        <f>+G43*J12</f>
        <v>2392.5754999999999</v>
      </c>
      <c r="K43" s="22">
        <f>+G43*K12</f>
        <v>5918.9149999999991</v>
      </c>
      <c r="L43" s="24">
        <v>780.6</v>
      </c>
      <c r="M43" s="23">
        <f>+G43*M12</f>
        <v>2534.2959999999998</v>
      </c>
      <c r="N43" s="24">
        <f>+G43*N12</f>
        <v>5910.5785000000005</v>
      </c>
      <c r="O43" s="24">
        <v>9219.84</v>
      </c>
      <c r="P43" s="24">
        <v>13398.136500000001</v>
      </c>
      <c r="Q43" s="25">
        <f>+H43+J43+M43+O43+I43</f>
        <v>22364.111499999999</v>
      </c>
      <c r="R43" s="23">
        <f>K43+N43</f>
        <v>11829.4935</v>
      </c>
      <c r="S43" s="24">
        <f>G43-Q43</f>
        <v>61000.888500000001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6" t="s">
        <v>64</v>
      </c>
      <c r="B45" s="66"/>
      <c r="C45" s="66"/>
      <c r="D45" s="6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61</v>
      </c>
      <c r="C47" s="20" t="s">
        <v>42</v>
      </c>
      <c r="D47" s="20" t="s">
        <v>42</v>
      </c>
      <c r="E47" s="20" t="s">
        <v>26</v>
      </c>
      <c r="F47" s="20" t="s">
        <v>94</v>
      </c>
      <c r="G47" s="22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69108.649999999994</v>
      </c>
      <c r="P47" s="24">
        <v>20588.750791999999</v>
      </c>
      <c r="Q47" s="25">
        <f>+H47+J47+M47+O47</f>
        <v>98014.04</v>
      </c>
      <c r="R47" s="23">
        <f>K47+N47</f>
        <v>19440.300000000003</v>
      </c>
      <c r="S47" s="24">
        <f>G47-Q47</f>
        <v>38985.960000000006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105</v>
      </c>
      <c r="D48" s="20" t="s">
        <v>31</v>
      </c>
      <c r="E48" s="20" t="s">
        <v>26</v>
      </c>
      <c r="F48" s="20" t="s">
        <v>93</v>
      </c>
      <c r="G48" s="22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4363.45</v>
      </c>
      <c r="P48" s="24">
        <v>13401.136500000001</v>
      </c>
      <c r="Q48" s="25">
        <f>+H48+J48+M48+O48</f>
        <v>23222.50015</v>
      </c>
      <c r="R48" s="23">
        <f>K48+N48</f>
        <v>14596.75635</v>
      </c>
      <c r="S48" s="24">
        <f>G48-Q48</f>
        <v>79643.999849999993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75" t="s">
        <v>76</v>
      </c>
      <c r="B50" s="75"/>
      <c r="C50" s="75"/>
      <c r="D50" s="75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46</v>
      </c>
      <c r="D52" s="20" t="s">
        <v>47</v>
      </c>
      <c r="E52" s="20" t="s">
        <v>27</v>
      </c>
      <c r="F52" s="20" t="s">
        <v>94</v>
      </c>
      <c r="G52" s="22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5753.47</v>
      </c>
      <c r="P52" s="24">
        <v>20588.750791999999</v>
      </c>
      <c r="Q52" s="25">
        <f t="shared" ref="Q52" si="10">+H52+J52+M52+O52</f>
        <v>34658.86</v>
      </c>
      <c r="R52" s="23">
        <f t="shared" ref="R52" si="11">K52+N52</f>
        <v>19440.300000000003</v>
      </c>
      <c r="S52" s="24">
        <f t="shared" ref="S52" si="12">G52-Q52</f>
        <v>102341.14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75" t="s">
        <v>62</v>
      </c>
      <c r="B54" s="75"/>
      <c r="C54" s="75"/>
      <c r="D54" s="7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65</v>
      </c>
      <c r="D56" s="37" t="s">
        <v>63</v>
      </c>
      <c r="E56" s="20" t="s">
        <v>27</v>
      </c>
      <c r="F56" s="20" t="s">
        <v>94</v>
      </c>
      <c r="G56" s="22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1140.29</v>
      </c>
      <c r="P56" s="24">
        <v>20588.750791999999</v>
      </c>
      <c r="Q56" s="25">
        <f>+H56+J56+M56+O56</f>
        <v>30045.68</v>
      </c>
      <c r="R56" s="23">
        <f>K56+N56</f>
        <v>19440.300000000003</v>
      </c>
      <c r="S56" s="24">
        <f>G56-Q56</f>
        <v>106954.32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75" t="s">
        <v>99</v>
      </c>
      <c r="B58" s="75"/>
      <c r="C58" s="75"/>
      <c r="D58" s="75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115</v>
      </c>
      <c r="D60" s="20" t="s">
        <v>114</v>
      </c>
      <c r="E60" s="20" t="s">
        <v>26</v>
      </c>
      <c r="F60" s="20" t="s">
        <v>94</v>
      </c>
      <c r="G60" s="22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14829.39</v>
      </c>
      <c r="P60" s="24">
        <v>20588.750791999999</v>
      </c>
      <c r="Q60" s="25">
        <f>+H60+J60+M60+O60</f>
        <v>43734.78</v>
      </c>
      <c r="R60" s="23">
        <f>K60+N60</f>
        <v>19440.300000000003</v>
      </c>
      <c r="S60" s="24">
        <f>G60-Q60</f>
        <v>93265.22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45</v>
      </c>
      <c r="C61" s="20" t="s">
        <v>115</v>
      </c>
      <c r="D61" s="20" t="s">
        <v>31</v>
      </c>
      <c r="E61" s="20" t="s">
        <v>26</v>
      </c>
      <c r="F61" s="20" t="s">
        <v>94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6" t="s">
        <v>100</v>
      </c>
      <c r="B63" s="66"/>
      <c r="C63" s="66"/>
      <c r="D63" s="66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84</v>
      </c>
      <c r="C65" s="20" t="s">
        <v>102</v>
      </c>
      <c r="D65" s="20" t="s">
        <v>120</v>
      </c>
      <c r="E65" s="36" t="s">
        <v>27</v>
      </c>
      <c r="F65" s="20" t="s">
        <v>93</v>
      </c>
      <c r="G65" s="22">
        <v>167000</v>
      </c>
      <c r="H65" s="34">
        <v>27520.58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4943.8</v>
      </c>
      <c r="N65" s="24">
        <f>+G65*N12</f>
        <v>11840.300000000001</v>
      </c>
      <c r="O65" s="34">
        <v>3262.6</v>
      </c>
      <c r="P65" s="24">
        <f>J65+M65</f>
        <v>9736.7000000000007</v>
      </c>
      <c r="Q65" s="25">
        <f>+H65+J65+M65+O65</f>
        <v>40519.880000000005</v>
      </c>
      <c r="R65" s="23">
        <f>J65+M65</f>
        <v>9736.7000000000007</v>
      </c>
      <c r="S65" s="24">
        <f>G65-Q65</f>
        <v>126480.12</v>
      </c>
      <c r="T65" s="34"/>
    </row>
    <row r="66" spans="1:20" s="12" customFormat="1" ht="28.5" x14ac:dyDescent="0.45">
      <c r="A66" s="36"/>
      <c r="B66" s="54" t="s">
        <v>111</v>
      </c>
      <c r="C66" s="21"/>
      <c r="D66" s="34"/>
      <c r="E66" s="34"/>
      <c r="F66" s="34"/>
      <c r="G66" s="29">
        <f>SUM(G14:G65)</f>
        <v>2539662.6399999997</v>
      </c>
      <c r="H66" s="29">
        <f t="shared" ref="H66:S66" si="13">SUM(H14:H65)</f>
        <v>326806.97000000003</v>
      </c>
      <c r="I66" s="29">
        <f t="shared" si="13"/>
        <v>650</v>
      </c>
      <c r="J66" s="29">
        <f t="shared" si="13"/>
        <v>72888.324842000002</v>
      </c>
      <c r="K66" s="29">
        <f t="shared" si="13"/>
        <v>180316.04271999997</v>
      </c>
      <c r="L66" s="29">
        <f t="shared" si="13"/>
        <v>17076.600000000006</v>
      </c>
      <c r="M66" s="29">
        <f t="shared" si="13"/>
        <v>75462.172864000022</v>
      </c>
      <c r="N66" s="29">
        <f t="shared" si="13"/>
        <v>174335.13668799997</v>
      </c>
      <c r="O66" s="29">
        <f t="shared" si="13"/>
        <v>259661.78</v>
      </c>
      <c r="P66" s="29">
        <f t="shared" si="13"/>
        <v>242596.22472400003</v>
      </c>
      <c r="Q66" s="29">
        <f t="shared" si="13"/>
        <v>734894.24770599999</v>
      </c>
      <c r="R66" s="29">
        <f t="shared" si="13"/>
        <v>338067.97940800001</v>
      </c>
      <c r="S66" s="29">
        <f t="shared" si="13"/>
        <v>1804768.3922939999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54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75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106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107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108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53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41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124</v>
      </c>
    </row>
    <row r="78" spans="1:20" s="12" customFormat="1" ht="30" customHeight="1" x14ac:dyDescent="0.55000000000000004">
      <c r="B78" s="55" t="s">
        <v>66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67</v>
      </c>
      <c r="G85" s="3" t="s">
        <v>68</v>
      </c>
      <c r="H85" s="3"/>
      <c r="I85" s="3"/>
      <c r="N85" s="73" t="s">
        <v>112</v>
      </c>
      <c r="O85" s="73"/>
      <c r="P85" s="73"/>
      <c r="Q85" s="73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69</v>
      </c>
      <c r="G87" s="3" t="s">
        <v>70</v>
      </c>
      <c r="H87" s="3"/>
      <c r="I87" s="3"/>
      <c r="N87" s="74" t="s">
        <v>72</v>
      </c>
      <c r="O87" s="74"/>
      <c r="P87" s="74"/>
      <c r="Q87" s="74"/>
      <c r="R87" s="74"/>
      <c r="S87" s="3"/>
    </row>
    <row r="88" spans="2:19" s="12" customFormat="1" ht="33.75" x14ac:dyDescent="0.5">
      <c r="B88" s="56" t="s">
        <v>77</v>
      </c>
      <c r="G88" s="72" t="s">
        <v>95</v>
      </c>
      <c r="H88" s="72"/>
      <c r="I88" s="72"/>
      <c r="N88" s="58"/>
      <c r="O88" s="72" t="s">
        <v>103</v>
      </c>
      <c r="P88" s="72"/>
      <c r="Q88" s="72"/>
      <c r="R88" s="73"/>
      <c r="S88" s="73"/>
    </row>
    <row r="89" spans="2:19" s="12" customFormat="1" ht="33.75" x14ac:dyDescent="0.5">
      <c r="B89" s="57" t="s">
        <v>121</v>
      </c>
      <c r="G89" s="74" t="s">
        <v>71</v>
      </c>
      <c r="H89" s="74"/>
      <c r="I89" s="74"/>
      <c r="N89" s="74" t="s">
        <v>79</v>
      </c>
      <c r="O89" s="74"/>
      <c r="P89" s="74"/>
      <c r="Q89" s="74"/>
      <c r="R89" s="74"/>
      <c r="S89" s="3"/>
    </row>
    <row r="90" spans="2:19" s="12" customFormat="1" ht="28.5" x14ac:dyDescent="0.45"/>
  </sheetData>
  <mergeCells count="24">
    <mergeCell ref="A54:D54"/>
    <mergeCell ref="A58:D58"/>
    <mergeCell ref="A63:D63"/>
    <mergeCell ref="A22:D22"/>
    <mergeCell ref="A41:D41"/>
    <mergeCell ref="A45:D45"/>
    <mergeCell ref="A50:D50"/>
    <mergeCell ref="O88:Q88"/>
    <mergeCell ref="N85:Q85"/>
    <mergeCell ref="N89:R89"/>
    <mergeCell ref="N87:R87"/>
    <mergeCell ref="G88:I88"/>
    <mergeCell ref="G89:I89"/>
    <mergeCell ref="R88:S88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2023-10-06T14:47:38Z</cp:lastPrinted>
  <dcterms:created xsi:type="dcterms:W3CDTF">2017-03-16T20:18:07Z</dcterms:created>
  <dcterms:modified xsi:type="dcterms:W3CDTF">2023-11-13T14:32:40Z</dcterms:modified>
</cp:coreProperties>
</file>