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ll Compartido\TRANSPARENCIA  2017\"/>
    </mc:Choice>
  </mc:AlternateContent>
  <bookViews>
    <workbookView xWindow="240" yWindow="30" windowWidth="20115" windowHeight="8010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M34" i="1" l="1"/>
  <c r="L34" i="1"/>
  <c r="L39" i="1" s="1"/>
  <c r="M39" i="1"/>
  <c r="J34" i="1"/>
  <c r="I34" i="1"/>
  <c r="H34" i="1"/>
  <c r="G34" i="1"/>
  <c r="Q33" i="1"/>
  <c r="Q37" i="1"/>
  <c r="Q38" i="1" s="1"/>
  <c r="Q39" i="1" s="1"/>
  <c r="P33" i="1"/>
  <c r="N37" i="1"/>
  <c r="N38" i="1" s="1"/>
  <c r="S35" i="1"/>
  <c r="S36" i="1"/>
  <c r="S33" i="1"/>
  <c r="P37" i="1"/>
  <c r="Q9" i="1"/>
  <c r="Q10" i="1"/>
  <c r="Q11" i="1"/>
  <c r="S11" i="1" s="1"/>
  <c r="Q12" i="1"/>
  <c r="S12" i="1" s="1"/>
  <c r="Q13" i="1"/>
  <c r="S13" i="1" s="1"/>
  <c r="Q14" i="1"/>
  <c r="Q15" i="1"/>
  <c r="Q16" i="1"/>
  <c r="S16" i="1" s="1"/>
  <c r="Q17" i="1"/>
  <c r="S17" i="1" s="1"/>
  <c r="Q18" i="1"/>
  <c r="Q19" i="1"/>
  <c r="S19" i="1" s="1"/>
  <c r="Q20" i="1"/>
  <c r="S20" i="1" s="1"/>
  <c r="Q21" i="1"/>
  <c r="Q22" i="1"/>
  <c r="S22" i="1" s="1"/>
  <c r="Q23" i="1"/>
  <c r="S23" i="1" s="1"/>
  <c r="Q24" i="1"/>
  <c r="Q25" i="1"/>
  <c r="Q26" i="1"/>
  <c r="S26" i="1" s="1"/>
  <c r="Q27" i="1"/>
  <c r="S27" i="1" s="1"/>
  <c r="Q28" i="1"/>
  <c r="Q29" i="1"/>
  <c r="S29" i="1" s="1"/>
  <c r="Q30" i="1"/>
  <c r="S30" i="1" s="1"/>
  <c r="Q31" i="1"/>
  <c r="Q32" i="1"/>
  <c r="Q8" i="1"/>
  <c r="S8" i="1" s="1"/>
  <c r="S25" i="1"/>
  <c r="S15" i="1"/>
  <c r="S10" i="1"/>
  <c r="S14" i="1"/>
  <c r="S18" i="1"/>
  <c r="S21" i="1"/>
  <c r="S24" i="1"/>
  <c r="S28" i="1"/>
  <c r="S32" i="1"/>
  <c r="S9" i="1"/>
  <c r="R37" i="1"/>
  <c r="S37" i="1" s="1"/>
  <c r="S31" i="1"/>
  <c r="K33" i="1"/>
  <c r="K37" i="1"/>
  <c r="K32" i="1"/>
  <c r="K31" i="1"/>
  <c r="R31" i="1" s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R11" i="1" s="1"/>
  <c r="K10" i="1"/>
  <c r="K9" i="1"/>
  <c r="R9" i="1" s="1"/>
  <c r="K8" i="1"/>
  <c r="N29" i="1"/>
  <c r="N28" i="1"/>
  <c r="N14" i="1"/>
  <c r="N9" i="1"/>
  <c r="N33" i="1"/>
  <c r="N32" i="1"/>
  <c r="N31" i="1"/>
  <c r="N30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3" i="1"/>
  <c r="N12" i="1"/>
  <c r="N11" i="1"/>
  <c r="N10" i="1"/>
  <c r="N8" i="1"/>
  <c r="I38" i="1"/>
  <c r="I39" i="1" s="1"/>
  <c r="P38" i="1"/>
  <c r="P39" i="1" s="1"/>
  <c r="O38" i="1"/>
  <c r="O39" i="1" s="1"/>
  <c r="M38" i="1"/>
  <c r="J38" i="1"/>
  <c r="G38" i="1"/>
  <c r="H38" i="1"/>
  <c r="R19" i="1" l="1"/>
  <c r="R27" i="1"/>
  <c r="R8" i="1"/>
  <c r="R12" i="1"/>
  <c r="R16" i="1"/>
  <c r="R20" i="1"/>
  <c r="R24" i="1"/>
  <c r="R28" i="1"/>
  <c r="R32" i="1"/>
  <c r="R23" i="1"/>
  <c r="R13" i="1"/>
  <c r="R17" i="1"/>
  <c r="R21" i="1"/>
  <c r="R25" i="1"/>
  <c r="R29" i="1"/>
  <c r="R15" i="1"/>
  <c r="R10" i="1"/>
  <c r="R14" i="1"/>
  <c r="R18" i="1"/>
  <c r="R22" i="1"/>
  <c r="R26" i="1"/>
  <c r="R30" i="1"/>
  <c r="K34" i="1"/>
  <c r="G39" i="1"/>
  <c r="R33" i="1"/>
  <c r="R38" i="1" s="1"/>
  <c r="R39" i="1" s="1"/>
  <c r="J39" i="1"/>
  <c r="S38" i="1"/>
  <c r="H39" i="1"/>
  <c r="S34" i="1"/>
  <c r="K38" i="1"/>
  <c r="N34" i="1"/>
  <c r="N39" i="1" s="1"/>
  <c r="K39" i="1" l="1"/>
  <c r="S39" i="1"/>
</calcChain>
</file>

<file path=xl/sharedStrings.xml><?xml version="1.0" encoding="utf-8"?>
<sst xmlns="http://schemas.openxmlformats.org/spreadsheetml/2006/main" count="194" uniqueCount="135">
  <si>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</si>
  <si>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</si>
  <si>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</si>
  <si>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</si>
  <si>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</si>
  <si>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</si>
  <si>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</si>
  <si>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</si>
  <si>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</si>
  <si>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</si>
  <si>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</si>
  <si>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</si>
  <si>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</si>
  <si>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</si>
  <si>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</si>
  <si>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</si>
  <si>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</si>
  <si>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</si>
  <si>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</si>
  <si>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</si>
  <si>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</si>
  <si>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</si>
  <si>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</si>
  <si>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</si>
  <si>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</si>
  <si>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</si>
  <si>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</si>
  <si>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</si>
  <si>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</si>
  <si>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y Otros</t>
  </si>
  <si>
    <t>Empleado</t>
  </si>
  <si>
    <t>NETO</t>
  </si>
  <si>
    <t>Cruz Dilia Agramonte Pérez</t>
  </si>
  <si>
    <t>Enc. Contabilidad</t>
  </si>
  <si>
    <t>Encargada Contabilidad</t>
  </si>
  <si>
    <t>De carrera</t>
  </si>
  <si>
    <t>Alejandro Gómez Mejia</t>
  </si>
  <si>
    <t>Fijo</t>
  </si>
  <si>
    <t>Cesar Montero Ramirez</t>
  </si>
  <si>
    <t>Patria Martinez Almonte</t>
  </si>
  <si>
    <t>Jose Antonio Nova</t>
  </si>
  <si>
    <t>Maldane Cuello Espinosa</t>
  </si>
  <si>
    <t>Analista de Proy. De Investigación</t>
  </si>
  <si>
    <t>Analista de Proyectos</t>
  </si>
  <si>
    <t>Victor  E. Payano</t>
  </si>
  <si>
    <t>Mailen Josefina  Ramirez C.</t>
  </si>
  <si>
    <t>Auxiliar de Contabilidad</t>
  </si>
  <si>
    <t>Eymi Yudesky de Jesus Abreu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</si>
  <si>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</si>
  <si>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</si>
  <si>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</si>
  <si>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</si>
  <si>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</si>
  <si>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</si>
  <si>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</si>
  <si>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</si>
  <si>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</si>
  <si>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</si>
  <si>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</si>
  <si>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</si>
  <si>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</si>
  <si>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</si>
  <si>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</si>
  <si>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</si>
  <si>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</si>
  <si>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</si>
  <si>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</si>
  <si>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</si>
  <si>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</si>
  <si>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</si>
  <si>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</si>
  <si>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</si>
  <si>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</si>
  <si>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</si>
  <si>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</si>
  <si>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</si>
  <si>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</si>
  <si>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</si>
  <si>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</si>
  <si>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</si>
  <si>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</si>
  <si>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</si>
  <si>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</si>
  <si>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</si>
  <si>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</si>
  <si>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</si>
  <si>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</si>
  <si>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</si>
  <si>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</si>
  <si>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</si>
  <si>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</si>
  <si>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Total General</t>
  </si>
  <si>
    <t xml:space="preserve">   (1*) Deducción directa en declaración ISR empleados del SUIRPLUS. Rentas hasta RD$416,230.00 estan exentas.</t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</si>
  <si>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</si>
  <si>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</si>
  <si>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</si>
  <si>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</si>
  <si>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</si>
  <si>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</si>
  <si>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</si>
  <si>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</si>
  <si>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</si>
  <si>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</si>
  <si>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</si>
  <si>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</si>
  <si>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</si>
  <si>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</si>
  <si>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</si>
  <si>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</si>
  <si>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</si>
  <si>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</si>
  <si>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</si>
  <si>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</si>
  <si>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</si>
  <si>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Jose Bienvenido Carvaja</t>
  </si>
  <si>
    <t xml:space="preserve">   (5*) Deducción directa declaración TSS del SUIRPLUS por registro de dependientes adicionales al SDSS. RD$932.76 por cada dependiente adicional registrado.</t>
  </si>
  <si>
    <t>Depto. Administrativa y Financ.</t>
  </si>
  <si>
    <t>Depto. de Planif. Y Desarrollo</t>
  </si>
  <si>
    <t>Enc.Depto. de Planif. Y Desarrollo</t>
  </si>
  <si>
    <t>Depto.  Producción Animal</t>
  </si>
  <si>
    <t>Enc.. Depto. Producción Animal</t>
  </si>
  <si>
    <t>Depto. Protección MA y RRNN</t>
  </si>
  <si>
    <t>Enc. Depto. Protección MA y RRNN</t>
  </si>
  <si>
    <t>Depto.de Estudios Socioec.</t>
  </si>
  <si>
    <t>Enc.Depto. de Capacitación</t>
  </si>
  <si>
    <t xml:space="preserve"> Depto. Acc. a las Ciencias Mod.</t>
  </si>
  <si>
    <t>Enc. Depto Ciencias Modernas</t>
  </si>
  <si>
    <t>Enc. Depto.Agricultura Comp.</t>
  </si>
  <si>
    <t>Depto. Protección Animal</t>
  </si>
  <si>
    <t>Onice Mota</t>
  </si>
  <si>
    <t>Secretaria</t>
  </si>
  <si>
    <t>Dir. Ejc.</t>
  </si>
  <si>
    <r>
      <t xml:space="preserve">   (2*) Salario cotizable hasta RD$44548.00, deducción directa de la declaración TSS del SUIRPLUS.</t>
    </r>
    <r>
      <rPr>
        <b/>
        <sz val="9"/>
        <rFont val="Arial"/>
        <family val="2"/>
      </rPr>
      <t>(Riesgo Laboral)</t>
    </r>
  </si>
  <si>
    <t>(1.2%) (*)</t>
  </si>
  <si>
    <t>NOMINA EMPLEADOS DICIEMBRE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</si>
</sst>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7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43" fontId="1" fillId="0" borderId="1" xfId="1" applyFont="1" applyBorder="1"/>
    <xf numFmtId="0" fontId="4" fillId="0" borderId="0" xfId="2" applyFont="1" applyBorder="1" applyAlignment="1">
      <alignment horizontal="center"/>
    </xf>
    <xf numFmtId="166" fontId="5" fillId="0" borderId="1" xfId="4" applyNumberFormat="1" applyFont="1" applyFill="1" applyBorder="1"/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A4" workbookViewId="0">
      <selection activeCell="A20" sqref="A20"/>
    </sheetView>
  </sheetViews>
  <sheetFormatPr baseColWidth="10" defaultRowHeight="15" x14ac:dyDescent="0.2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 x14ac:dyDescent="0.2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 x14ac:dyDescent="0.25">
      <c r="A2" s="82" t="s">
        <v>134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 x14ac:dyDescent="0.25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 x14ac:dyDescent="0.25">
      <c r="A4" s="75"/>
      <c r="B4" s="75"/>
      <c r="C4" s="75"/>
      <c r="D4" s="75"/>
      <c r="E4" s="75"/>
      <c r="F4" s="75"/>
      <c r="G4" s="75"/>
      <c r="H4" s="75"/>
      <c r="I4" s="75"/>
      <c r="J4" s="84" t="s">
        <v>2</v>
      </c>
      <c r="K4" s="84"/>
      <c r="L4" s="84"/>
      <c r="M4" s="84"/>
      <c r="N4" s="84"/>
      <c r="O4" s="76" t="s">
        <v>3</v>
      </c>
      <c r="P4" s="77"/>
      <c r="Q4" s="78" t="s">
        <v>4</v>
      </c>
      <c r="R4" s="47"/>
      <c r="S4" s="47"/>
      <c r="T4" s="47"/>
    </row>
    <row r="5" spans="1:20" ht="15.75" thickBot="1" x14ac:dyDescent="0.3">
      <c r="A5" s="75"/>
      <c r="B5" s="75"/>
      <c r="C5" s="75"/>
      <c r="D5" s="75"/>
      <c r="E5" s="75"/>
      <c r="F5" s="75"/>
      <c r="G5" s="75"/>
      <c r="H5" s="75"/>
      <c r="I5" s="75"/>
      <c r="J5" s="48" t="s">
        <v>5</v>
      </c>
      <c r="K5" s="49"/>
      <c r="L5" s="50" t="s">
        <v>6</v>
      </c>
      <c r="M5" s="85" t="s">
        <v>7</v>
      </c>
      <c r="N5" s="86"/>
      <c r="O5" s="76" t="s">
        <v>8</v>
      </c>
      <c r="P5" s="51"/>
      <c r="Q5" s="51"/>
      <c r="R5" s="52"/>
      <c r="S5" s="52"/>
      <c r="T5" s="53"/>
    </row>
    <row r="6" spans="1:20" x14ac:dyDescent="0.25">
      <c r="A6" s="63" t="s">
        <v>9</v>
      </c>
      <c r="B6" s="40" t="s">
        <v>10</v>
      </c>
      <c r="C6" s="40" t="s">
        <v>11</v>
      </c>
      <c r="D6" s="40" t="s">
        <v>12</v>
      </c>
      <c r="E6" s="40" t="s">
        <v>13</v>
      </c>
      <c r="F6" s="40" t="s">
        <v>14</v>
      </c>
      <c r="G6" s="40" t="s">
        <v>108</v>
      </c>
      <c r="H6" s="41" t="s">
        <v>15</v>
      </c>
      <c r="I6" s="42" t="s">
        <v>16</v>
      </c>
      <c r="J6" s="41" t="s">
        <v>17</v>
      </c>
      <c r="K6" s="41" t="s">
        <v>18</v>
      </c>
      <c r="L6" s="54" t="s">
        <v>19</v>
      </c>
      <c r="M6" s="55" t="s">
        <v>20</v>
      </c>
      <c r="N6" s="56" t="s">
        <v>18</v>
      </c>
      <c r="O6" s="56" t="s">
        <v>21</v>
      </c>
      <c r="P6" s="41" t="s">
        <v>22</v>
      </c>
      <c r="Q6" s="41" t="s">
        <v>23</v>
      </c>
      <c r="R6" s="57" t="s">
        <v>24</v>
      </c>
      <c r="S6" s="41" t="s">
        <v>25</v>
      </c>
      <c r="T6" s="41" t="s">
        <v>26</v>
      </c>
    </row>
    <row r="7" spans="1:20" ht="15.75" thickBot="1" x14ac:dyDescent="0.3">
      <c r="A7" s="64"/>
      <c r="B7" s="43"/>
      <c r="C7" s="43"/>
      <c r="D7" s="43"/>
      <c r="E7" s="43"/>
      <c r="F7" s="43"/>
      <c r="G7" s="44" t="s">
        <v>27</v>
      </c>
      <c r="H7" s="45" t="s">
        <v>28</v>
      </c>
      <c r="I7" s="46"/>
      <c r="J7" s="58">
        <v>2.87E-2</v>
      </c>
      <c r="K7" s="58">
        <v>7.0999999999999994E-2</v>
      </c>
      <c r="L7" s="59" t="s">
        <v>133</v>
      </c>
      <c r="M7" s="58">
        <v>3.04E-2</v>
      </c>
      <c r="N7" s="60">
        <v>7.0900000000000005E-2</v>
      </c>
      <c r="O7" s="44" t="s">
        <v>29</v>
      </c>
      <c r="P7" s="61"/>
      <c r="Q7" s="62" t="s">
        <v>30</v>
      </c>
      <c r="R7" s="61" t="s">
        <v>18</v>
      </c>
      <c r="S7" s="62" t="s">
        <v>31</v>
      </c>
      <c r="T7" s="41" t="s">
        <v>9</v>
      </c>
    </row>
    <row r="8" spans="1:20" x14ac:dyDescent="0.25">
      <c r="A8" s="10">
        <v>1</v>
      </c>
      <c r="B8" s="4" t="s">
        <v>32</v>
      </c>
      <c r="C8" s="4" t="s">
        <v>33</v>
      </c>
      <c r="D8" s="4" t="s">
        <v>116</v>
      </c>
      <c r="E8" s="4" t="s">
        <v>34</v>
      </c>
      <c r="F8" s="4" t="s">
        <v>35</v>
      </c>
      <c r="G8" s="21">
        <v>65850.84</v>
      </c>
      <c r="H8" s="5">
        <v>4401.1099999999997</v>
      </c>
      <c r="I8" s="3">
        <v>25</v>
      </c>
      <c r="J8" s="5">
        <v>1889.9191079999998</v>
      </c>
      <c r="K8" s="22">
        <f>G8*K7</f>
        <v>4675.4096399999989</v>
      </c>
      <c r="L8" s="81">
        <v>567.65</v>
      </c>
      <c r="M8" s="2">
        <v>2001.8655359999998</v>
      </c>
      <c r="N8" s="5">
        <f>G8*N7</f>
        <v>4668.8245560000005</v>
      </c>
      <c r="O8" s="2">
        <v>932.76</v>
      </c>
      <c r="P8" s="2">
        <v>13726.05</v>
      </c>
      <c r="Q8" s="29">
        <f>J8+M8</f>
        <v>3891.7846439999994</v>
      </c>
      <c r="R8" s="27">
        <f>K8+N8</f>
        <v>9344.2341959999994</v>
      </c>
      <c r="S8" s="25">
        <f>G8-Q8</f>
        <v>61959.055355999997</v>
      </c>
      <c r="T8" s="4">
        <v>111</v>
      </c>
    </row>
    <row r="9" spans="1:20" x14ac:dyDescent="0.25">
      <c r="A9" s="10">
        <v>2</v>
      </c>
      <c r="B9" s="6" t="s">
        <v>36</v>
      </c>
      <c r="C9" s="4" t="s">
        <v>99</v>
      </c>
      <c r="D9" s="4" t="s">
        <v>117</v>
      </c>
      <c r="E9" s="4" t="s">
        <v>118</v>
      </c>
      <c r="F9" s="6" t="s">
        <v>37</v>
      </c>
      <c r="G9" s="20">
        <v>121476.16</v>
      </c>
      <c r="H9" s="5">
        <v>17233.97</v>
      </c>
      <c r="I9" s="3">
        <v>25</v>
      </c>
      <c r="J9" s="5">
        <v>3486.37</v>
      </c>
      <c r="K9" s="79">
        <f>G9*K7</f>
        <v>8624.8073599999989</v>
      </c>
      <c r="L9" s="81">
        <v>567.65</v>
      </c>
      <c r="M9" s="2">
        <v>3385.65</v>
      </c>
      <c r="N9" s="5">
        <f>G9*N7</f>
        <v>8612.6597440000005</v>
      </c>
      <c r="O9" s="2">
        <v>0</v>
      </c>
      <c r="P9" s="2">
        <v>20588.750791999999</v>
      </c>
      <c r="Q9" s="29">
        <f t="shared" ref="Q9:Q32" si="0">J9+M9</f>
        <v>6872.02</v>
      </c>
      <c r="R9" s="27">
        <f t="shared" ref="R9:R32" si="1">K9+N9</f>
        <v>17237.467103999999</v>
      </c>
      <c r="S9" s="25">
        <f t="shared" ref="S9:S32" si="2">G9-Q9</f>
        <v>114604.14</v>
      </c>
      <c r="T9" s="4">
        <v>111</v>
      </c>
    </row>
    <row r="10" spans="1:20" x14ac:dyDescent="0.25">
      <c r="A10" s="10">
        <v>3</v>
      </c>
      <c r="B10" s="4" t="s">
        <v>38</v>
      </c>
      <c r="C10" s="4" t="s">
        <v>100</v>
      </c>
      <c r="D10" s="4" t="s">
        <v>119</v>
      </c>
      <c r="E10" s="4" t="s">
        <v>120</v>
      </c>
      <c r="F10" s="4" t="s">
        <v>35</v>
      </c>
      <c r="G10" s="20">
        <v>132126.16</v>
      </c>
      <c r="H10" s="5">
        <v>19820.060000000001</v>
      </c>
      <c r="I10" s="3">
        <v>25</v>
      </c>
      <c r="J10" s="5">
        <v>3792.02</v>
      </c>
      <c r="K10" s="79">
        <f>G11*K7</f>
        <v>9368.5323599999992</v>
      </c>
      <c r="L10" s="81">
        <v>567.65</v>
      </c>
      <c r="M10" s="2">
        <v>3385.65</v>
      </c>
      <c r="N10" s="5">
        <f>G10*N7</f>
        <v>9367.7447440000014</v>
      </c>
      <c r="O10" s="2">
        <v>932.76</v>
      </c>
      <c r="P10" s="2">
        <v>20588.750791999999</v>
      </c>
      <c r="Q10" s="29">
        <f t="shared" si="0"/>
        <v>7177.67</v>
      </c>
      <c r="R10" s="27">
        <f t="shared" si="1"/>
        <v>18736.277104000001</v>
      </c>
      <c r="S10" s="25">
        <f t="shared" si="2"/>
        <v>124948.49</v>
      </c>
      <c r="T10" s="4">
        <v>111</v>
      </c>
    </row>
    <row r="11" spans="1:20" x14ac:dyDescent="0.25">
      <c r="A11" s="10">
        <v>4</v>
      </c>
      <c r="B11" s="4" t="s">
        <v>39</v>
      </c>
      <c r="C11" s="4" t="s">
        <v>101</v>
      </c>
      <c r="D11" s="4" t="s">
        <v>116</v>
      </c>
      <c r="E11" s="4" t="s">
        <v>101</v>
      </c>
      <c r="F11" s="6" t="s">
        <v>37</v>
      </c>
      <c r="G11" s="20">
        <v>131951.16</v>
      </c>
      <c r="H11" s="5">
        <v>19544.37</v>
      </c>
      <c r="I11" s="3">
        <v>25</v>
      </c>
      <c r="J11" s="5">
        <v>3787</v>
      </c>
      <c r="K11" s="79">
        <f>G11*K7</f>
        <v>9368.5323599999992</v>
      </c>
      <c r="L11" s="81">
        <v>567.65</v>
      </c>
      <c r="M11" s="2">
        <v>3385.65</v>
      </c>
      <c r="N11" s="5">
        <f>G11*N7</f>
        <v>9355.3372440000003</v>
      </c>
      <c r="O11" s="2">
        <v>932.76</v>
      </c>
      <c r="P11" s="2">
        <v>20588.750791999999</v>
      </c>
      <c r="Q11" s="29">
        <f t="shared" si="0"/>
        <v>7172.65</v>
      </c>
      <c r="R11" s="27">
        <f t="shared" si="1"/>
        <v>18723.869604</v>
      </c>
      <c r="S11" s="25">
        <f t="shared" si="2"/>
        <v>124778.51000000001</v>
      </c>
      <c r="T11" s="4">
        <v>111</v>
      </c>
    </row>
    <row r="12" spans="1:20" x14ac:dyDescent="0.25">
      <c r="A12" s="10">
        <v>5</v>
      </c>
      <c r="B12" s="4" t="s">
        <v>40</v>
      </c>
      <c r="C12" s="6" t="s">
        <v>102</v>
      </c>
      <c r="D12" s="6" t="s">
        <v>121</v>
      </c>
      <c r="E12" s="6" t="s">
        <v>122</v>
      </c>
      <c r="F12" s="6" t="s">
        <v>37</v>
      </c>
      <c r="G12" s="20">
        <v>132426.16</v>
      </c>
      <c r="H12" s="5">
        <v>19659.72</v>
      </c>
      <c r="I12" s="3">
        <v>25</v>
      </c>
      <c r="J12" s="5">
        <v>3800.63</v>
      </c>
      <c r="K12" s="79">
        <f>G12*K7</f>
        <v>9402.2573599999996</v>
      </c>
      <c r="L12" s="81">
        <v>567.65</v>
      </c>
      <c r="M12" s="2">
        <v>3385.65</v>
      </c>
      <c r="N12" s="5">
        <f>G12*N7</f>
        <v>9389.0147440000001</v>
      </c>
      <c r="O12" s="2">
        <v>932.76</v>
      </c>
      <c r="P12" s="2">
        <v>20588.750791999999</v>
      </c>
      <c r="Q12" s="29">
        <f t="shared" si="0"/>
        <v>7186.2800000000007</v>
      </c>
      <c r="R12" s="27">
        <f t="shared" si="1"/>
        <v>18791.272104</v>
      </c>
      <c r="S12" s="25">
        <f t="shared" si="2"/>
        <v>125239.88</v>
      </c>
      <c r="T12" s="4">
        <v>111</v>
      </c>
    </row>
    <row r="13" spans="1:20" x14ac:dyDescent="0.25">
      <c r="A13" s="10">
        <v>6</v>
      </c>
      <c r="B13" s="4" t="s">
        <v>41</v>
      </c>
      <c r="C13" s="4" t="s">
        <v>42</v>
      </c>
      <c r="D13" s="6" t="s">
        <v>121</v>
      </c>
      <c r="E13" s="4" t="s">
        <v>43</v>
      </c>
      <c r="F13" s="4" t="s">
        <v>35</v>
      </c>
      <c r="G13" s="20">
        <v>93515</v>
      </c>
      <c r="H13" s="5">
        <v>10580</v>
      </c>
      <c r="I13" s="3">
        <v>25</v>
      </c>
      <c r="J13" s="5">
        <v>2683.88</v>
      </c>
      <c r="K13" s="79">
        <f>G13*K7</f>
        <v>6639.5649999999996</v>
      </c>
      <c r="L13" s="81">
        <v>567.65</v>
      </c>
      <c r="M13" s="2">
        <v>2842.86</v>
      </c>
      <c r="N13" s="5">
        <f>G13*N7</f>
        <v>6630.2135000000007</v>
      </c>
      <c r="O13" s="2">
        <v>0</v>
      </c>
      <c r="P13" s="2">
        <v>13401.136500000001</v>
      </c>
      <c r="Q13" s="29">
        <f t="shared" si="0"/>
        <v>5526.74</v>
      </c>
      <c r="R13" s="27">
        <f t="shared" si="1"/>
        <v>13269.7785</v>
      </c>
      <c r="S13" s="25">
        <f t="shared" si="2"/>
        <v>87988.26</v>
      </c>
      <c r="T13" s="4">
        <v>111</v>
      </c>
    </row>
    <row r="14" spans="1:20" x14ac:dyDescent="0.25">
      <c r="A14" s="10">
        <v>7</v>
      </c>
      <c r="B14" s="4" t="s">
        <v>44</v>
      </c>
      <c r="C14" s="4" t="s">
        <v>103</v>
      </c>
      <c r="D14" s="4" t="s">
        <v>123</v>
      </c>
      <c r="E14" s="4" t="s">
        <v>124</v>
      </c>
      <c r="F14" s="4" t="s">
        <v>35</v>
      </c>
      <c r="G14" s="20">
        <v>132326.16</v>
      </c>
      <c r="H14" s="5">
        <v>19868.62</v>
      </c>
      <c r="I14" s="3">
        <v>25</v>
      </c>
      <c r="J14" s="5">
        <v>3797.76</v>
      </c>
      <c r="K14" s="79">
        <f>G14*K7</f>
        <v>9395.1573599999992</v>
      </c>
      <c r="L14" s="81">
        <v>567.65</v>
      </c>
      <c r="M14" s="2">
        <v>3385.65</v>
      </c>
      <c r="N14" s="5">
        <f>+G14*N7</f>
        <v>9381.9247440000017</v>
      </c>
      <c r="O14" s="2">
        <v>0</v>
      </c>
      <c r="P14" s="2">
        <v>20588.750791999999</v>
      </c>
      <c r="Q14" s="29">
        <f t="shared" si="0"/>
        <v>7183.41</v>
      </c>
      <c r="R14" s="27">
        <f t="shared" si="1"/>
        <v>18777.082104000001</v>
      </c>
      <c r="S14" s="25">
        <f t="shared" si="2"/>
        <v>125142.75</v>
      </c>
      <c r="T14" s="4">
        <v>111</v>
      </c>
    </row>
    <row r="15" spans="1:20" x14ac:dyDescent="0.25">
      <c r="A15" s="10">
        <v>8</v>
      </c>
      <c r="B15" s="4" t="s">
        <v>45</v>
      </c>
      <c r="C15" s="4" t="s">
        <v>46</v>
      </c>
      <c r="D15" s="4" t="s">
        <v>116</v>
      </c>
      <c r="E15" s="4" t="s">
        <v>46</v>
      </c>
      <c r="F15" s="4" t="s">
        <v>35</v>
      </c>
      <c r="G15" s="20">
        <v>42840</v>
      </c>
      <c r="H15" s="5">
        <v>703.56</v>
      </c>
      <c r="I15" s="3">
        <v>25</v>
      </c>
      <c r="J15" s="5">
        <v>1229.508</v>
      </c>
      <c r="K15" s="79">
        <f>G15*K7</f>
        <v>3041.64</v>
      </c>
      <c r="L15" s="81">
        <v>514.08000000000004</v>
      </c>
      <c r="M15" s="2">
        <v>1302.336</v>
      </c>
      <c r="N15" s="5">
        <f>G15*N7</f>
        <v>3037.3560000000002</v>
      </c>
      <c r="O15" s="2">
        <v>0</v>
      </c>
      <c r="P15" s="2">
        <v>9044.4639999999999</v>
      </c>
      <c r="Q15" s="29">
        <f t="shared" si="0"/>
        <v>2531.8440000000001</v>
      </c>
      <c r="R15" s="27">
        <f t="shared" si="1"/>
        <v>6078.9960000000001</v>
      </c>
      <c r="S15" s="25">
        <f t="shared" si="2"/>
        <v>40308.156000000003</v>
      </c>
      <c r="T15" s="4">
        <v>111</v>
      </c>
    </row>
    <row r="16" spans="1:20" x14ac:dyDescent="0.25">
      <c r="A16" s="10">
        <v>9</v>
      </c>
      <c r="B16" s="4" t="s">
        <v>47</v>
      </c>
      <c r="C16" s="4" t="s">
        <v>43</v>
      </c>
      <c r="D16" s="4" t="s">
        <v>116</v>
      </c>
      <c r="E16" s="4" t="s">
        <v>43</v>
      </c>
      <c r="F16" s="4" t="s">
        <v>35</v>
      </c>
      <c r="G16" s="20">
        <v>64515</v>
      </c>
      <c r="H16" s="5">
        <v>4149.7299999999996</v>
      </c>
      <c r="I16" s="3">
        <v>25</v>
      </c>
      <c r="J16" s="5">
        <v>1851.5805</v>
      </c>
      <c r="K16" s="23">
        <f>G16*K7</f>
        <v>4580.5649999999996</v>
      </c>
      <c r="L16" s="81">
        <v>567.65</v>
      </c>
      <c r="M16" s="1">
        <v>1961.2560000000001</v>
      </c>
      <c r="N16" s="5">
        <f>G16*N7</f>
        <v>4574.1135000000004</v>
      </c>
      <c r="O16" s="2">
        <v>932.76</v>
      </c>
      <c r="P16" s="2">
        <v>4272.24</v>
      </c>
      <c r="Q16" s="29">
        <f t="shared" si="0"/>
        <v>3812.8365000000003</v>
      </c>
      <c r="R16" s="27">
        <f t="shared" si="1"/>
        <v>9154.6785</v>
      </c>
      <c r="S16" s="25">
        <f t="shared" si="2"/>
        <v>60702.163500000002</v>
      </c>
      <c r="T16" s="4">
        <v>111</v>
      </c>
    </row>
    <row r="17" spans="1:20" x14ac:dyDescent="0.25">
      <c r="A17" s="10">
        <v>10</v>
      </c>
      <c r="B17" s="4" t="s">
        <v>48</v>
      </c>
      <c r="C17" s="6" t="s">
        <v>49</v>
      </c>
      <c r="D17" s="4" t="s">
        <v>116</v>
      </c>
      <c r="E17" s="6" t="s">
        <v>49</v>
      </c>
      <c r="F17" s="4" t="s">
        <v>50</v>
      </c>
      <c r="G17" s="20">
        <v>12420</v>
      </c>
      <c r="H17" s="2">
        <v>0</v>
      </c>
      <c r="I17" s="3">
        <v>25</v>
      </c>
      <c r="J17" s="5">
        <v>356.45400000000001</v>
      </c>
      <c r="K17" s="79">
        <f>G17*K7</f>
        <v>881.81999999999994</v>
      </c>
      <c r="L17" s="81">
        <v>149.04</v>
      </c>
      <c r="M17" s="1">
        <v>377.56799999999998</v>
      </c>
      <c r="N17" s="5">
        <f>G17*N7</f>
        <v>880.57800000000009</v>
      </c>
      <c r="O17" s="2">
        <v>0</v>
      </c>
      <c r="P17" s="2">
        <v>2866.6600000000003</v>
      </c>
      <c r="Q17" s="29">
        <f t="shared" si="0"/>
        <v>734.02199999999993</v>
      </c>
      <c r="R17" s="27">
        <f t="shared" si="1"/>
        <v>1762.3980000000001</v>
      </c>
      <c r="S17" s="25">
        <f t="shared" si="2"/>
        <v>11685.977999999999</v>
      </c>
      <c r="T17" s="4">
        <v>111</v>
      </c>
    </row>
    <row r="18" spans="1:20" x14ac:dyDescent="0.25">
      <c r="A18" s="10">
        <v>11</v>
      </c>
      <c r="B18" s="4" t="s">
        <v>51</v>
      </c>
      <c r="C18" s="6" t="s">
        <v>52</v>
      </c>
      <c r="D18" s="4" t="s">
        <v>116</v>
      </c>
      <c r="E18" s="6" t="s">
        <v>52</v>
      </c>
      <c r="F18" s="4" t="s">
        <v>50</v>
      </c>
      <c r="G18" s="20">
        <v>12420</v>
      </c>
      <c r="H18" s="2">
        <v>0</v>
      </c>
      <c r="I18" s="3">
        <v>25</v>
      </c>
      <c r="J18" s="5">
        <v>356.45400000000001</v>
      </c>
      <c r="K18" s="23">
        <f>G18*K7</f>
        <v>881.81999999999994</v>
      </c>
      <c r="L18" s="81">
        <v>149.04</v>
      </c>
      <c r="M18" s="1">
        <v>377.56799999999998</v>
      </c>
      <c r="N18" s="5">
        <f>G18*N7</f>
        <v>880.57800000000009</v>
      </c>
      <c r="O18" s="2">
        <v>0</v>
      </c>
      <c r="P18" s="2">
        <v>2633.0420000000004</v>
      </c>
      <c r="Q18" s="29">
        <f t="shared" si="0"/>
        <v>734.02199999999993</v>
      </c>
      <c r="R18" s="27">
        <f t="shared" si="1"/>
        <v>1762.3980000000001</v>
      </c>
      <c r="S18" s="25">
        <f t="shared" si="2"/>
        <v>11685.977999999999</v>
      </c>
      <c r="T18" s="4">
        <v>111</v>
      </c>
    </row>
    <row r="19" spans="1:20" x14ac:dyDescent="0.25">
      <c r="A19" s="10">
        <v>12</v>
      </c>
      <c r="B19" s="4" t="s">
        <v>53</v>
      </c>
      <c r="C19" s="4" t="s">
        <v>104</v>
      </c>
      <c r="D19" s="4" t="s">
        <v>117</v>
      </c>
      <c r="E19" s="4" t="s">
        <v>54</v>
      </c>
      <c r="F19" s="6" t="s">
        <v>37</v>
      </c>
      <c r="G19" s="20">
        <v>78475</v>
      </c>
      <c r="H19" s="1">
        <v>7042.22</v>
      </c>
      <c r="I19" s="3">
        <v>25</v>
      </c>
      <c r="J19" s="5">
        <v>2252.2325000000001</v>
      </c>
      <c r="K19" s="23">
        <f>G19*K7</f>
        <v>5571.7249999999995</v>
      </c>
      <c r="L19" s="81">
        <v>567.65</v>
      </c>
      <c r="M19" s="1">
        <v>2385.64</v>
      </c>
      <c r="N19" s="5">
        <f>G19*N7</f>
        <v>5563.8775000000005</v>
      </c>
      <c r="O19" s="2">
        <v>0</v>
      </c>
      <c r="P19" s="2">
        <v>16207.102500000001</v>
      </c>
      <c r="Q19" s="29">
        <f t="shared" si="0"/>
        <v>4637.8724999999995</v>
      </c>
      <c r="R19" s="27">
        <f t="shared" si="1"/>
        <v>11135.602500000001</v>
      </c>
      <c r="S19" s="25">
        <f t="shared" si="2"/>
        <v>73837.127500000002</v>
      </c>
      <c r="T19" s="4">
        <v>111</v>
      </c>
    </row>
    <row r="20" spans="1:20" x14ac:dyDescent="0.25">
      <c r="A20" s="10">
        <v>13</v>
      </c>
      <c r="B20" s="4" t="s">
        <v>55</v>
      </c>
      <c r="C20" s="4" t="s">
        <v>42</v>
      </c>
      <c r="D20" s="4" t="s">
        <v>42</v>
      </c>
      <c r="E20" s="4" t="s">
        <v>43</v>
      </c>
      <c r="F20" s="6" t="s">
        <v>37</v>
      </c>
      <c r="G20" s="20">
        <v>92865</v>
      </c>
      <c r="H20" s="5">
        <v>10427.11</v>
      </c>
      <c r="I20" s="3">
        <v>25</v>
      </c>
      <c r="J20" s="5">
        <v>2665.23</v>
      </c>
      <c r="K20" s="23">
        <f>G20*K7</f>
        <v>6593.4149999999991</v>
      </c>
      <c r="L20" s="81">
        <v>567.65</v>
      </c>
      <c r="M20" s="1">
        <v>2823.1</v>
      </c>
      <c r="N20" s="5">
        <f>G20*N7</f>
        <v>6584.1285000000007</v>
      </c>
      <c r="O20" s="2">
        <v>0</v>
      </c>
      <c r="P20" s="2">
        <v>13401.136500000001</v>
      </c>
      <c r="Q20" s="29">
        <f t="shared" si="0"/>
        <v>5488.33</v>
      </c>
      <c r="R20" s="27">
        <f t="shared" si="1"/>
        <v>13177.5435</v>
      </c>
      <c r="S20" s="25">
        <f t="shared" si="2"/>
        <v>87376.67</v>
      </c>
      <c r="T20" s="4">
        <v>111</v>
      </c>
    </row>
    <row r="21" spans="1:20" x14ac:dyDescent="0.25">
      <c r="A21" s="10">
        <v>14</v>
      </c>
      <c r="B21" s="4" t="s">
        <v>56</v>
      </c>
      <c r="C21" s="4" t="s">
        <v>57</v>
      </c>
      <c r="D21" s="4" t="s">
        <v>58</v>
      </c>
      <c r="E21" s="4" t="s">
        <v>59</v>
      </c>
      <c r="F21" s="4" t="s">
        <v>60</v>
      </c>
      <c r="G21" s="20">
        <v>151000</v>
      </c>
      <c r="H21" s="1">
        <v>24403.1</v>
      </c>
      <c r="I21" s="3">
        <v>25</v>
      </c>
      <c r="J21" s="5">
        <v>4333.7</v>
      </c>
      <c r="K21" s="23">
        <f>G21*K7</f>
        <v>10720.999999999998</v>
      </c>
      <c r="L21" s="81">
        <v>567.65</v>
      </c>
      <c r="M21" s="2">
        <v>3385.65</v>
      </c>
      <c r="N21" s="5">
        <f>G21*N7</f>
        <v>10705.900000000001</v>
      </c>
      <c r="O21" s="2">
        <v>0</v>
      </c>
      <c r="P21" s="2">
        <v>25471.440000000002</v>
      </c>
      <c r="Q21" s="29">
        <f t="shared" si="0"/>
        <v>7719.35</v>
      </c>
      <c r="R21" s="27">
        <f t="shared" si="1"/>
        <v>21426.9</v>
      </c>
      <c r="S21" s="25">
        <f t="shared" si="2"/>
        <v>143280.65</v>
      </c>
      <c r="T21" s="4">
        <v>111</v>
      </c>
    </row>
    <row r="22" spans="1:20" x14ac:dyDescent="0.25">
      <c r="A22" s="10">
        <v>15</v>
      </c>
      <c r="B22" s="4" t="s">
        <v>61</v>
      </c>
      <c r="C22" s="4" t="s">
        <v>105</v>
      </c>
      <c r="D22" s="4" t="s">
        <v>125</v>
      </c>
      <c r="E22" s="4" t="s">
        <v>126</v>
      </c>
      <c r="F22" s="6" t="s">
        <v>37</v>
      </c>
      <c r="G22" s="20">
        <v>132726.16</v>
      </c>
      <c r="H22" s="5">
        <v>19965.75</v>
      </c>
      <c r="I22" s="3">
        <v>25</v>
      </c>
      <c r="J22" s="5">
        <v>3809.24</v>
      </c>
      <c r="K22" s="79">
        <f>G22*K7</f>
        <v>9423.5573599999989</v>
      </c>
      <c r="L22" s="81">
        <v>567.65</v>
      </c>
      <c r="M22" s="2">
        <v>3385.65</v>
      </c>
      <c r="N22" s="5">
        <f>G22*N7</f>
        <v>9410.2847440000005</v>
      </c>
      <c r="O22" s="2">
        <v>0</v>
      </c>
      <c r="P22" s="2">
        <v>20588.750791999999</v>
      </c>
      <c r="Q22" s="29">
        <f t="shared" si="0"/>
        <v>7194.8899999999994</v>
      </c>
      <c r="R22" s="27">
        <f t="shared" si="1"/>
        <v>18833.842103999999</v>
      </c>
      <c r="S22" s="25">
        <f t="shared" si="2"/>
        <v>125531.27</v>
      </c>
      <c r="T22" s="4">
        <v>111</v>
      </c>
    </row>
    <row r="23" spans="1:20" x14ac:dyDescent="0.25">
      <c r="A23" s="10">
        <v>16</v>
      </c>
      <c r="B23" s="4" t="s">
        <v>62</v>
      </c>
      <c r="C23" s="4" t="s">
        <v>63</v>
      </c>
      <c r="D23" s="4" t="s">
        <v>63</v>
      </c>
      <c r="E23" s="4" t="s">
        <v>64</v>
      </c>
      <c r="F23" s="6" t="s">
        <v>37</v>
      </c>
      <c r="G23" s="20">
        <v>34560</v>
      </c>
      <c r="H23" s="1">
        <v>0</v>
      </c>
      <c r="I23" s="3">
        <v>25</v>
      </c>
      <c r="J23" s="5">
        <v>991.87</v>
      </c>
      <c r="K23" s="23">
        <f>G23*K7</f>
        <v>2453.7599999999998</v>
      </c>
      <c r="L23" s="81">
        <v>414.72</v>
      </c>
      <c r="M23" s="1">
        <v>1050.624</v>
      </c>
      <c r="N23" s="5">
        <f>G23*N7</f>
        <v>2450.3040000000001</v>
      </c>
      <c r="O23" s="2">
        <v>0</v>
      </c>
      <c r="P23" s="2">
        <v>7326.7160000000003</v>
      </c>
      <c r="Q23" s="29">
        <f t="shared" si="0"/>
        <v>2042.4940000000001</v>
      </c>
      <c r="R23" s="27">
        <f t="shared" si="1"/>
        <v>4904.0640000000003</v>
      </c>
      <c r="S23" s="25">
        <f t="shared" si="2"/>
        <v>32517.506000000001</v>
      </c>
      <c r="T23" s="4">
        <v>111</v>
      </c>
    </row>
    <row r="24" spans="1:20" x14ac:dyDescent="0.25">
      <c r="A24" s="10">
        <v>17</v>
      </c>
      <c r="B24" s="4" t="s">
        <v>65</v>
      </c>
      <c r="C24" s="4" t="s">
        <v>66</v>
      </c>
      <c r="D24" s="4" t="s">
        <v>66</v>
      </c>
      <c r="E24" s="4" t="s">
        <v>67</v>
      </c>
      <c r="F24" s="4" t="s">
        <v>50</v>
      </c>
      <c r="G24" s="20">
        <v>22728</v>
      </c>
      <c r="H24" s="1">
        <v>0</v>
      </c>
      <c r="I24" s="3">
        <v>25</v>
      </c>
      <c r="J24" s="5">
        <v>652.29359999999997</v>
      </c>
      <c r="K24" s="23">
        <f>G24*K7</f>
        <v>1613.6879999999999</v>
      </c>
      <c r="L24" s="81">
        <v>272.74</v>
      </c>
      <c r="M24" s="1">
        <v>690.93119999999999</v>
      </c>
      <c r="N24" s="5">
        <f>G24*N7</f>
        <v>1611.4152000000001</v>
      </c>
      <c r="O24" s="2">
        <v>0</v>
      </c>
      <c r="P24" s="2">
        <v>4818.3447999999999</v>
      </c>
      <c r="Q24" s="29">
        <f t="shared" si="0"/>
        <v>1343.2248</v>
      </c>
      <c r="R24" s="27">
        <f t="shared" si="1"/>
        <v>3225.1032</v>
      </c>
      <c r="S24" s="25">
        <f t="shared" si="2"/>
        <v>21384.7752</v>
      </c>
      <c r="T24" s="4">
        <v>111</v>
      </c>
    </row>
    <row r="25" spans="1:20" x14ac:dyDescent="0.25">
      <c r="A25" s="10">
        <v>18</v>
      </c>
      <c r="B25" s="4" t="s">
        <v>68</v>
      </c>
      <c r="C25" s="4" t="s">
        <v>106</v>
      </c>
      <c r="D25" s="4" t="s">
        <v>106</v>
      </c>
      <c r="E25" s="4" t="s">
        <v>127</v>
      </c>
      <c r="F25" s="6" t="s">
        <v>37</v>
      </c>
      <c r="G25" s="20">
        <v>132426.16</v>
      </c>
      <c r="H25" s="5">
        <v>19892.91</v>
      </c>
      <c r="I25" s="3">
        <v>25</v>
      </c>
      <c r="J25" s="5">
        <v>3800.63</v>
      </c>
      <c r="K25" s="79">
        <f>G25*K7</f>
        <v>9402.2573599999996</v>
      </c>
      <c r="L25" s="81">
        <v>567.65</v>
      </c>
      <c r="M25" s="2">
        <v>3385.65</v>
      </c>
      <c r="N25" s="5">
        <f>G25*N7</f>
        <v>9389.0147440000001</v>
      </c>
      <c r="O25" s="2">
        <v>0</v>
      </c>
      <c r="P25" s="2">
        <v>20588.750791999999</v>
      </c>
      <c r="Q25" s="29">
        <f t="shared" si="0"/>
        <v>7186.2800000000007</v>
      </c>
      <c r="R25" s="27">
        <f t="shared" si="1"/>
        <v>18791.272104</v>
      </c>
      <c r="S25" s="25">
        <f t="shared" si="2"/>
        <v>125239.88</v>
      </c>
      <c r="T25" s="4">
        <v>111</v>
      </c>
    </row>
    <row r="26" spans="1:20" x14ac:dyDescent="0.25">
      <c r="A26" s="10">
        <v>19</v>
      </c>
      <c r="B26" s="4" t="s">
        <v>69</v>
      </c>
      <c r="C26" s="4" t="s">
        <v>70</v>
      </c>
      <c r="D26" s="4" t="s">
        <v>70</v>
      </c>
      <c r="E26" s="4" t="s">
        <v>43</v>
      </c>
      <c r="F26" s="6" t="s">
        <v>37</v>
      </c>
      <c r="G26" s="20">
        <v>83365</v>
      </c>
      <c r="H26" s="5">
        <v>8192.48</v>
      </c>
      <c r="I26" s="3">
        <v>25</v>
      </c>
      <c r="J26" s="5">
        <v>2392.58</v>
      </c>
      <c r="K26" s="23">
        <f>G26*K7</f>
        <v>5918.9149999999991</v>
      </c>
      <c r="L26" s="81">
        <v>567.65</v>
      </c>
      <c r="M26" s="1">
        <v>2534.3000000000002</v>
      </c>
      <c r="N26" s="5">
        <f>G26*N7</f>
        <v>5910.5785000000005</v>
      </c>
      <c r="O26" s="2">
        <v>0</v>
      </c>
      <c r="P26" s="2">
        <v>13398.136500000001</v>
      </c>
      <c r="Q26" s="29">
        <f t="shared" si="0"/>
        <v>4926.88</v>
      </c>
      <c r="R26" s="27">
        <f t="shared" si="1"/>
        <v>11829.4935</v>
      </c>
      <c r="S26" s="25">
        <f t="shared" si="2"/>
        <v>78438.12</v>
      </c>
      <c r="T26" s="4">
        <v>111</v>
      </c>
    </row>
    <row r="27" spans="1:20" x14ac:dyDescent="0.25">
      <c r="A27" s="10">
        <v>21</v>
      </c>
      <c r="B27" s="4" t="s">
        <v>71</v>
      </c>
      <c r="C27" s="6" t="s">
        <v>72</v>
      </c>
      <c r="D27" s="4" t="s">
        <v>116</v>
      </c>
      <c r="E27" s="4" t="s">
        <v>73</v>
      </c>
      <c r="F27" s="4" t="s">
        <v>35</v>
      </c>
      <c r="G27" s="20">
        <v>35000</v>
      </c>
      <c r="H27" s="5">
        <v>0</v>
      </c>
      <c r="I27" s="3">
        <v>25</v>
      </c>
      <c r="J27" s="5">
        <v>1004.5</v>
      </c>
      <c r="K27" s="23">
        <f>G27*K7</f>
        <v>2485</v>
      </c>
      <c r="L27" s="81">
        <v>420</v>
      </c>
      <c r="M27" s="1">
        <v>1064</v>
      </c>
      <c r="N27" s="5">
        <f>G27*N7</f>
        <v>2481.5</v>
      </c>
      <c r="O27" s="5">
        <v>0</v>
      </c>
      <c r="P27" s="2">
        <v>6360</v>
      </c>
      <c r="Q27" s="29">
        <f t="shared" si="0"/>
        <v>2068.5</v>
      </c>
      <c r="R27" s="27">
        <f t="shared" si="1"/>
        <v>4966.5</v>
      </c>
      <c r="S27" s="25">
        <f t="shared" si="2"/>
        <v>32931.5</v>
      </c>
      <c r="T27" s="4">
        <v>111</v>
      </c>
    </row>
    <row r="28" spans="1:20" x14ac:dyDescent="0.25">
      <c r="A28" s="10">
        <v>21</v>
      </c>
      <c r="B28" s="4" t="s">
        <v>74</v>
      </c>
      <c r="C28" s="6" t="s">
        <v>75</v>
      </c>
      <c r="D28" s="6" t="s">
        <v>75</v>
      </c>
      <c r="E28" s="6" t="s">
        <v>76</v>
      </c>
      <c r="F28" s="4" t="s">
        <v>50</v>
      </c>
      <c r="G28" s="20">
        <v>18000</v>
      </c>
      <c r="H28" s="5">
        <v>0</v>
      </c>
      <c r="I28" s="3">
        <v>25</v>
      </c>
      <c r="J28" s="5">
        <v>516.6</v>
      </c>
      <c r="K28" s="23">
        <f>G28*K7</f>
        <v>1277.9999999999998</v>
      </c>
      <c r="L28" s="81">
        <v>216</v>
      </c>
      <c r="M28" s="1">
        <v>547.20000000000005</v>
      </c>
      <c r="N28" s="5">
        <f>G28*N7</f>
        <v>1276.2</v>
      </c>
      <c r="O28" s="5">
        <v>0</v>
      </c>
      <c r="P28" s="2">
        <v>3816</v>
      </c>
      <c r="Q28" s="29">
        <f t="shared" si="0"/>
        <v>1063.8000000000002</v>
      </c>
      <c r="R28" s="27">
        <f t="shared" si="1"/>
        <v>2554.1999999999998</v>
      </c>
      <c r="S28" s="25">
        <f t="shared" si="2"/>
        <v>16936.2</v>
      </c>
      <c r="T28" s="4">
        <v>111</v>
      </c>
    </row>
    <row r="29" spans="1:20" x14ac:dyDescent="0.25">
      <c r="A29" s="10">
        <v>22</v>
      </c>
      <c r="B29" s="4" t="s">
        <v>77</v>
      </c>
      <c r="C29" s="6" t="s">
        <v>78</v>
      </c>
      <c r="D29" s="4" t="s">
        <v>116</v>
      </c>
      <c r="E29" s="4" t="s">
        <v>79</v>
      </c>
      <c r="F29" s="4" t="s">
        <v>35</v>
      </c>
      <c r="G29" s="20">
        <v>34560</v>
      </c>
      <c r="H29" s="5">
        <v>0</v>
      </c>
      <c r="I29" s="3">
        <v>25</v>
      </c>
      <c r="J29" s="5">
        <v>991.87</v>
      </c>
      <c r="K29" s="23">
        <f>G29*K7</f>
        <v>2453.7599999999998</v>
      </c>
      <c r="L29" s="81">
        <v>414.72</v>
      </c>
      <c r="M29" s="1">
        <v>1050.6199999999999</v>
      </c>
      <c r="N29" s="5">
        <f>G29*N7</f>
        <v>2450.3040000000001</v>
      </c>
      <c r="O29" s="5">
        <v>0</v>
      </c>
      <c r="P29" s="2">
        <v>5300</v>
      </c>
      <c r="Q29" s="29">
        <f t="shared" si="0"/>
        <v>2042.4899999999998</v>
      </c>
      <c r="R29" s="27">
        <f t="shared" si="1"/>
        <v>4904.0640000000003</v>
      </c>
      <c r="S29" s="25">
        <f t="shared" si="2"/>
        <v>32517.510000000002</v>
      </c>
      <c r="T29" s="4">
        <v>111</v>
      </c>
    </row>
    <row r="30" spans="1:20" x14ac:dyDescent="0.25">
      <c r="A30" s="10">
        <v>23</v>
      </c>
      <c r="B30" s="17" t="s">
        <v>81</v>
      </c>
      <c r="C30" s="17" t="s">
        <v>112</v>
      </c>
      <c r="D30" s="4" t="s">
        <v>113</v>
      </c>
      <c r="E30" s="4" t="s">
        <v>64</v>
      </c>
      <c r="F30" s="4" t="s">
        <v>37</v>
      </c>
      <c r="G30" s="18">
        <v>34560</v>
      </c>
      <c r="H30" s="5">
        <v>0</v>
      </c>
      <c r="I30" s="3">
        <v>25</v>
      </c>
      <c r="J30" s="5">
        <v>991.87</v>
      </c>
      <c r="K30" s="23">
        <f>G30*K7</f>
        <v>2453.7599999999998</v>
      </c>
      <c r="L30" s="81">
        <v>414.72</v>
      </c>
      <c r="M30" s="1">
        <v>1050.624</v>
      </c>
      <c r="N30" s="5">
        <f>G30*N7</f>
        <v>2450.3040000000001</v>
      </c>
      <c r="O30" s="2">
        <v>0</v>
      </c>
      <c r="P30" s="2">
        <v>7326.7160000000003</v>
      </c>
      <c r="Q30" s="29">
        <f t="shared" si="0"/>
        <v>2042.4940000000001</v>
      </c>
      <c r="R30" s="27">
        <f t="shared" si="1"/>
        <v>4904.0640000000003</v>
      </c>
      <c r="S30" s="25">
        <f t="shared" si="2"/>
        <v>32517.506000000001</v>
      </c>
      <c r="T30" s="4">
        <v>111</v>
      </c>
    </row>
    <row r="31" spans="1:20" x14ac:dyDescent="0.25">
      <c r="A31" s="10">
        <v>24</v>
      </c>
      <c r="B31" s="4" t="s">
        <v>109</v>
      </c>
      <c r="C31" s="6" t="s">
        <v>110</v>
      </c>
      <c r="D31" s="4" t="s">
        <v>82</v>
      </c>
      <c r="E31" s="4" t="s">
        <v>111</v>
      </c>
      <c r="F31" s="6" t="s">
        <v>37</v>
      </c>
      <c r="G31" s="20">
        <v>132426.16</v>
      </c>
      <c r="H31" s="5">
        <v>19659.72</v>
      </c>
      <c r="I31" s="3">
        <v>25</v>
      </c>
      <c r="J31" s="5">
        <v>3800.63</v>
      </c>
      <c r="K31" s="79">
        <f>G31*K7</f>
        <v>9402.2573599999996</v>
      </c>
      <c r="L31" s="81">
        <v>567.65</v>
      </c>
      <c r="M31" s="2">
        <v>3385.65</v>
      </c>
      <c r="N31" s="5">
        <f>G31*N7</f>
        <v>9389.0147440000001</v>
      </c>
      <c r="O31" s="2">
        <v>0</v>
      </c>
      <c r="P31" s="2">
        <v>20588.750791999999</v>
      </c>
      <c r="Q31" s="29">
        <f t="shared" si="0"/>
        <v>7186.2800000000007</v>
      </c>
      <c r="R31" s="27">
        <f t="shared" si="1"/>
        <v>18791.272104</v>
      </c>
      <c r="S31" s="25">
        <f t="shared" si="2"/>
        <v>125239.88</v>
      </c>
      <c r="T31" s="4">
        <v>111</v>
      </c>
    </row>
    <row r="32" spans="1:20" x14ac:dyDescent="0.25">
      <c r="A32" s="10">
        <v>25</v>
      </c>
      <c r="B32" s="4" t="s">
        <v>114</v>
      </c>
      <c r="C32" s="4" t="s">
        <v>42</v>
      </c>
      <c r="D32" s="6" t="s">
        <v>128</v>
      </c>
      <c r="E32" s="4" t="s">
        <v>43</v>
      </c>
      <c r="F32" s="4" t="s">
        <v>35</v>
      </c>
      <c r="G32" s="20">
        <v>92865</v>
      </c>
      <c r="H32" s="5">
        <v>10427.11</v>
      </c>
      <c r="I32" s="3">
        <v>25</v>
      </c>
      <c r="J32" s="5">
        <v>2665.23</v>
      </c>
      <c r="K32" s="23">
        <f>G32*K7</f>
        <v>6593.4149999999991</v>
      </c>
      <c r="L32" s="81">
        <v>567.65</v>
      </c>
      <c r="M32" s="2">
        <v>2823.1</v>
      </c>
      <c r="N32" s="5">
        <f>G32*N7</f>
        <v>6584.1285000000007</v>
      </c>
      <c r="O32" s="2">
        <v>0</v>
      </c>
      <c r="P32" s="2">
        <v>13401.136500000001</v>
      </c>
      <c r="Q32" s="29">
        <f t="shared" si="0"/>
        <v>5488.33</v>
      </c>
      <c r="R32" s="27">
        <f t="shared" si="1"/>
        <v>13177.5435</v>
      </c>
      <c r="S32" s="25">
        <f t="shared" si="2"/>
        <v>87376.67</v>
      </c>
      <c r="T32" s="4">
        <v>111</v>
      </c>
    </row>
    <row r="33" spans="1:20" x14ac:dyDescent="0.25">
      <c r="A33" s="80"/>
      <c r="B33" s="4" t="s">
        <v>129</v>
      </c>
      <c r="C33" s="4" t="s">
        <v>130</v>
      </c>
      <c r="D33" s="4" t="s">
        <v>131</v>
      </c>
      <c r="E33" s="4" t="s">
        <v>130</v>
      </c>
      <c r="F33" s="6" t="s">
        <v>98</v>
      </c>
      <c r="G33" s="20">
        <v>26000</v>
      </c>
      <c r="H33" s="5">
        <v>0</v>
      </c>
      <c r="I33" s="3">
        <v>25</v>
      </c>
      <c r="J33" s="5">
        <v>746.2</v>
      </c>
      <c r="K33" s="23">
        <f>G33*K7</f>
        <v>1845.9999999999998</v>
      </c>
      <c r="L33" s="81">
        <v>312</v>
      </c>
      <c r="M33" s="2">
        <v>790.4</v>
      </c>
      <c r="N33" s="5">
        <f>G33*N7</f>
        <v>1843.4</v>
      </c>
      <c r="O33" s="2">
        <v>0</v>
      </c>
      <c r="P33" s="2">
        <f>J33+M33</f>
        <v>1536.6</v>
      </c>
      <c r="Q33" s="29">
        <f>J33+M33</f>
        <v>1536.6</v>
      </c>
      <c r="R33" s="27">
        <f>K33+N33</f>
        <v>3689.3999999999996</v>
      </c>
      <c r="S33" s="25">
        <f>G33-Q33</f>
        <v>24463.4</v>
      </c>
      <c r="T33" s="4">
        <v>112</v>
      </c>
    </row>
    <row r="34" spans="1:20" x14ac:dyDescent="0.25">
      <c r="B34" s="65" t="s">
        <v>80</v>
      </c>
      <c r="C34" s="66"/>
      <c r="D34" s="67"/>
      <c r="E34" s="67"/>
      <c r="F34" s="67"/>
      <c r="G34" s="68">
        <f t="shared" ref="G34:M34" si="3">SUM(G8:G33)</f>
        <v>2043423.1199999999</v>
      </c>
      <c r="H34" s="69">
        <f t="shared" si="3"/>
        <v>235971.53999999998</v>
      </c>
      <c r="I34" s="38">
        <f t="shared" si="3"/>
        <v>650</v>
      </c>
      <c r="J34" s="69">
        <f t="shared" si="3"/>
        <v>58646.251708000003</v>
      </c>
      <c r="K34" s="70">
        <f t="shared" si="3"/>
        <v>145070.61651999998</v>
      </c>
      <c r="L34" s="69">
        <f t="shared" si="3"/>
        <v>12359.459999999995</v>
      </c>
      <c r="M34" s="71">
        <f t="shared" si="3"/>
        <v>56144.842736000013</v>
      </c>
      <c r="N34" s="69">
        <f>SUM(N8:N32)</f>
        <v>143035.29920800001</v>
      </c>
      <c r="O34" s="69">
        <v>5596.56</v>
      </c>
      <c r="P34" s="38">
        <v>327423.91228000005</v>
      </c>
      <c r="Q34" s="72">
        <v>97589.098780000015</v>
      </c>
      <c r="R34" s="73">
        <v>244848.96000000002</v>
      </c>
      <c r="S34" s="74">
        <f>SUM(S8:S32)</f>
        <v>1904168.625556</v>
      </c>
      <c r="T34" s="4">
        <v>111</v>
      </c>
    </row>
    <row r="35" spans="1:20" x14ac:dyDescent="0.25">
      <c r="A35" s="10">
        <v>26</v>
      </c>
      <c r="B35" s="17" t="s">
        <v>83</v>
      </c>
      <c r="C35" s="17" t="s">
        <v>84</v>
      </c>
      <c r="D35" s="4" t="s">
        <v>85</v>
      </c>
      <c r="E35" s="4" t="s">
        <v>84</v>
      </c>
      <c r="F35" s="4" t="s">
        <v>86</v>
      </c>
      <c r="G35" s="18">
        <v>24760</v>
      </c>
      <c r="H35" s="18">
        <v>2476</v>
      </c>
      <c r="I35" s="3">
        <v>0</v>
      </c>
      <c r="J35" s="5">
        <v>0</v>
      </c>
      <c r="K35" s="23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29">
        <v>0</v>
      </c>
      <c r="R35" s="27">
        <v>0</v>
      </c>
      <c r="S35" s="25">
        <f>G35-H35</f>
        <v>22284</v>
      </c>
      <c r="T35" s="4">
        <v>112</v>
      </c>
    </row>
    <row r="36" spans="1:20" x14ac:dyDescent="0.25">
      <c r="A36" s="10">
        <v>27</v>
      </c>
      <c r="B36" s="4" t="s">
        <v>87</v>
      </c>
      <c r="C36" s="6" t="s">
        <v>88</v>
      </c>
      <c r="D36" s="4" t="s">
        <v>116</v>
      </c>
      <c r="E36" s="4" t="s">
        <v>89</v>
      </c>
      <c r="F36" s="4" t="s">
        <v>90</v>
      </c>
      <c r="G36" s="20">
        <v>16250</v>
      </c>
      <c r="H36" s="5">
        <v>0</v>
      </c>
      <c r="I36" s="3">
        <v>0</v>
      </c>
      <c r="J36" s="5">
        <v>0</v>
      </c>
      <c r="K36" s="23">
        <v>0</v>
      </c>
      <c r="L36" s="5">
        <v>0</v>
      </c>
      <c r="M36" s="1">
        <v>0</v>
      </c>
      <c r="N36" s="5">
        <v>0</v>
      </c>
      <c r="O36" s="5">
        <v>0</v>
      </c>
      <c r="P36" s="2">
        <v>0</v>
      </c>
      <c r="Q36" s="29">
        <v>0</v>
      </c>
      <c r="R36" s="27">
        <v>0</v>
      </c>
      <c r="S36" s="25">
        <f>G36</f>
        <v>16250</v>
      </c>
      <c r="T36" s="4">
        <v>122</v>
      </c>
    </row>
    <row r="37" spans="1:20" x14ac:dyDescent="0.25">
      <c r="B37" s="4" t="s">
        <v>96</v>
      </c>
      <c r="C37" s="4" t="s">
        <v>97</v>
      </c>
      <c r="D37" s="4" t="s">
        <v>97</v>
      </c>
      <c r="E37" s="4" t="s">
        <v>97</v>
      </c>
      <c r="F37" s="6" t="s">
        <v>98</v>
      </c>
      <c r="G37" s="20">
        <v>131951.16</v>
      </c>
      <c r="H37" s="5">
        <v>19544.310000000001</v>
      </c>
      <c r="I37" s="3">
        <v>25</v>
      </c>
      <c r="J37" s="5">
        <v>3787</v>
      </c>
      <c r="K37" s="23">
        <f>G37*K7</f>
        <v>9368.5323599999992</v>
      </c>
      <c r="L37" s="81">
        <v>567.65</v>
      </c>
      <c r="M37" s="30">
        <v>3385.65</v>
      </c>
      <c r="N37" s="5">
        <f>G37*N7</f>
        <v>9355.3372440000003</v>
      </c>
      <c r="O37" s="2">
        <v>932.76</v>
      </c>
      <c r="P37" s="2">
        <f>J37+M37</f>
        <v>7172.65</v>
      </c>
      <c r="Q37" s="29">
        <f>J37+M37</f>
        <v>7172.65</v>
      </c>
      <c r="R37" s="27">
        <f>J37+M37</f>
        <v>7172.65</v>
      </c>
      <c r="S37" s="25">
        <f>G37-R37</f>
        <v>124778.51000000001</v>
      </c>
      <c r="T37" s="4">
        <v>111</v>
      </c>
    </row>
    <row r="38" spans="1:20" x14ac:dyDescent="0.25">
      <c r="A38" s="4" t="s">
        <v>27</v>
      </c>
      <c r="B38" s="37" t="s">
        <v>107</v>
      </c>
      <c r="C38" s="12"/>
      <c r="D38" s="12"/>
      <c r="E38" s="12"/>
      <c r="F38" s="12"/>
      <c r="G38" s="19">
        <f t="shared" ref="G38:S38" si="4">SUM(G35:G37)</f>
        <v>172961.16</v>
      </c>
      <c r="H38" s="7">
        <f t="shared" si="4"/>
        <v>22020.31</v>
      </c>
      <c r="I38" s="7">
        <f t="shared" si="4"/>
        <v>25</v>
      </c>
      <c r="J38" s="7">
        <f t="shared" si="4"/>
        <v>3787</v>
      </c>
      <c r="K38" s="24">
        <f t="shared" si="4"/>
        <v>9368.5323599999992</v>
      </c>
      <c r="L38" s="7">
        <v>0</v>
      </c>
      <c r="M38" s="7">
        <f t="shared" si="4"/>
        <v>3385.65</v>
      </c>
      <c r="N38" s="7">
        <f t="shared" si="4"/>
        <v>9355.3372440000003</v>
      </c>
      <c r="O38" s="7">
        <f t="shared" si="4"/>
        <v>932.76</v>
      </c>
      <c r="P38" s="30">
        <f t="shared" si="4"/>
        <v>7172.65</v>
      </c>
      <c r="Q38" s="31">
        <f t="shared" si="4"/>
        <v>7172.65</v>
      </c>
      <c r="R38" s="28">
        <f t="shared" si="4"/>
        <v>7172.65</v>
      </c>
      <c r="S38" s="26">
        <f t="shared" si="4"/>
        <v>163312.51</v>
      </c>
      <c r="T38" s="4">
        <v>112</v>
      </c>
    </row>
    <row r="39" spans="1:20" x14ac:dyDescent="0.25">
      <c r="A39" s="4"/>
      <c r="B39" s="37" t="s">
        <v>91</v>
      </c>
      <c r="C39" s="12"/>
      <c r="D39" s="12"/>
      <c r="E39" s="12"/>
      <c r="F39" s="12"/>
      <c r="G39" s="7">
        <f>+G38+G34</f>
        <v>2216384.2799999998</v>
      </c>
      <c r="H39" s="7">
        <f>H34+H38</f>
        <v>257991.84999999998</v>
      </c>
      <c r="I39" s="7">
        <f>I34+I38</f>
        <v>675</v>
      </c>
      <c r="J39" s="7">
        <f>J34+J38</f>
        <v>62433.251708000003</v>
      </c>
      <c r="K39" s="24">
        <f>K34+K38</f>
        <v>154439.14887999999</v>
      </c>
      <c r="L39" s="7">
        <f>L34+L37</f>
        <v>12927.109999999995</v>
      </c>
      <c r="M39" s="7">
        <f t="shared" ref="M39:S39" si="5">M34+M38</f>
        <v>59530.492736000015</v>
      </c>
      <c r="N39" s="7">
        <f t="shared" si="5"/>
        <v>152390.63645200001</v>
      </c>
      <c r="O39" s="7">
        <f t="shared" si="5"/>
        <v>6529.3200000000006</v>
      </c>
      <c r="P39" s="30">
        <f t="shared" si="5"/>
        <v>334596.56228000007</v>
      </c>
      <c r="Q39" s="31">
        <f t="shared" si="5"/>
        <v>104761.74878000001</v>
      </c>
      <c r="R39" s="28">
        <f t="shared" si="5"/>
        <v>252021.61000000002</v>
      </c>
      <c r="S39" s="7">
        <f t="shared" si="5"/>
        <v>2067481.1355560001</v>
      </c>
      <c r="T39" s="7"/>
    </row>
    <row r="40" spans="1:20" x14ac:dyDescent="0.25">
      <c r="A40" s="11"/>
      <c r="B40" s="39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x14ac:dyDescent="0.25">
      <c r="A41" s="14"/>
      <c r="B41" s="34" t="s">
        <v>92</v>
      </c>
      <c r="C41" s="34"/>
      <c r="D41" s="34"/>
      <c r="E41" s="34"/>
      <c r="F41" s="35"/>
      <c r="G41" s="15"/>
      <c r="H41" s="15"/>
      <c r="I41" s="15"/>
      <c r="J41" s="16"/>
      <c r="K41" s="16"/>
      <c r="L41" s="16"/>
      <c r="M41" s="16"/>
      <c r="N41" s="16"/>
      <c r="O41" s="13"/>
      <c r="P41" s="13"/>
      <c r="Q41" s="9"/>
      <c r="R41" s="9"/>
      <c r="S41" s="9"/>
      <c r="T41" s="9"/>
    </row>
    <row r="42" spans="1:20" x14ac:dyDescent="0.25">
      <c r="A42" s="14"/>
      <c r="B42" s="36" t="s">
        <v>132</v>
      </c>
      <c r="C42" s="34"/>
      <c r="D42" s="34"/>
      <c r="E42" s="34"/>
      <c r="F42" s="35"/>
      <c r="G42" s="15"/>
      <c r="H42" s="15"/>
      <c r="I42" s="15"/>
      <c r="J42" s="16"/>
      <c r="K42" s="16"/>
      <c r="L42" s="16"/>
      <c r="M42" s="16"/>
      <c r="N42" s="16"/>
      <c r="O42" s="13"/>
      <c r="P42" s="13"/>
      <c r="Q42" s="9"/>
      <c r="R42" s="9"/>
      <c r="S42" s="9"/>
      <c r="T42" s="9">
        <v>24760</v>
      </c>
    </row>
    <row r="43" spans="1:20" x14ac:dyDescent="0.25">
      <c r="A43" s="14"/>
      <c r="B43" s="36" t="s">
        <v>93</v>
      </c>
      <c r="C43" s="34"/>
      <c r="D43" s="34"/>
      <c r="E43" s="34"/>
      <c r="F43" s="35"/>
      <c r="G43" s="15"/>
      <c r="H43" s="15"/>
      <c r="I43" s="15"/>
      <c r="J43" s="16"/>
      <c r="K43" s="16"/>
      <c r="L43" s="16"/>
      <c r="M43" s="16"/>
      <c r="N43" s="16"/>
      <c r="O43" s="13"/>
      <c r="P43" s="13"/>
      <c r="Q43" s="9"/>
      <c r="R43" s="9"/>
      <c r="S43" s="9"/>
      <c r="T43" s="9"/>
    </row>
    <row r="44" spans="1:20" ht="18.75" x14ac:dyDescent="0.25">
      <c r="A44" s="13"/>
      <c r="B44" s="36" t="s">
        <v>94</v>
      </c>
      <c r="C44" s="34"/>
      <c r="D44" s="34"/>
      <c r="E44" s="34"/>
      <c r="F44" s="34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</row>
    <row r="45" spans="1:20" ht="18.75" x14ac:dyDescent="0.25">
      <c r="A45" s="13"/>
      <c r="B45" s="36" t="s">
        <v>94</v>
      </c>
      <c r="C45" s="34"/>
      <c r="D45" s="34"/>
      <c r="E45" s="34"/>
      <c r="F45" s="3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</row>
    <row r="46" spans="1:20" ht="18.75" x14ac:dyDescent="0.25">
      <c r="A46" s="13"/>
      <c r="B46" s="36" t="s">
        <v>115</v>
      </c>
      <c r="C46" s="34"/>
      <c r="D46" s="34"/>
      <c r="E46" s="34"/>
      <c r="F46" s="34"/>
      <c r="G46" s="32"/>
      <c r="H46" s="32"/>
      <c r="I46" s="32"/>
      <c r="J46" s="33"/>
      <c r="K46" s="33"/>
      <c r="L46" s="32"/>
      <c r="M46" s="33"/>
      <c r="N46" s="33"/>
      <c r="O46" s="33"/>
      <c r="P46" s="33"/>
      <c r="Q46" s="33"/>
      <c r="R46" s="33"/>
      <c r="S46" s="33"/>
      <c r="T46" s="33"/>
    </row>
    <row r="47" spans="1:20" ht="18.75" x14ac:dyDescent="0.25">
      <c r="A47" s="13"/>
      <c r="B47" s="36" t="s">
        <v>95</v>
      </c>
      <c r="C47" s="34"/>
      <c r="D47" s="34"/>
      <c r="E47" s="34"/>
      <c r="F47" s="34"/>
      <c r="G47" s="32"/>
      <c r="H47" s="33"/>
      <c r="I47" s="32"/>
      <c r="J47" s="33"/>
      <c r="K47" s="33"/>
      <c r="L47" s="32"/>
      <c r="M47" s="33"/>
      <c r="N47" s="33"/>
      <c r="O47" s="33"/>
      <c r="P47" s="33"/>
      <c r="Q47" s="33"/>
      <c r="R47" s="33"/>
      <c r="S47" s="33"/>
      <c r="T47" s="33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  <pageSetup paperSize="5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cp:lastPrinted>2017-08-28T19:38:02Z</cp:lastPrinted>
  <dcterms:created xsi:type="dcterms:W3CDTF">2017-03-16T20:18:07Z</dcterms:created>
  <dcterms:modified xsi:type="dcterms:W3CDTF">2018-01-02T15:59:44Z</dcterms:modified>
</cp:coreProperties>
</file>