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M34" i="1" l="1"/>
  <c r="M39" i="1" s="1"/>
  <c r="L34" i="1"/>
  <c r="L39" i="1" s="1"/>
  <c r="J34" i="1"/>
  <c r="I34" i="1"/>
  <c r="H34" i="1"/>
  <c r="G34" i="1"/>
  <c r="Q33" i="1"/>
  <c r="Q37" i="1"/>
  <c r="Q38" i="1" s="1"/>
  <c r="Q39" i="1" s="1"/>
  <c r="P33" i="1"/>
  <c r="N37" i="1"/>
  <c r="N38" i="1" s="1"/>
  <c r="S35" i="1"/>
  <c r="S36" i="1"/>
  <c r="S33" i="1"/>
  <c r="P37" i="1"/>
  <c r="Q9" i="1"/>
  <c r="Q10" i="1"/>
  <c r="Q11" i="1"/>
  <c r="S11" i="1" s="1"/>
  <c r="Q12" i="1"/>
  <c r="S12" i="1" s="1"/>
  <c r="Q13" i="1"/>
  <c r="S13" i="1" s="1"/>
  <c r="Q14" i="1"/>
  <c r="Q15" i="1"/>
  <c r="Q16" i="1"/>
  <c r="S16" i="1" s="1"/>
  <c r="Q17" i="1"/>
  <c r="S17" i="1" s="1"/>
  <c r="Q18" i="1"/>
  <c r="Q19" i="1"/>
  <c r="S19" i="1" s="1"/>
  <c r="Q20" i="1"/>
  <c r="S20" i="1" s="1"/>
  <c r="Q21" i="1"/>
  <c r="Q22" i="1"/>
  <c r="S22" i="1" s="1"/>
  <c r="Q23" i="1"/>
  <c r="S23" i="1" s="1"/>
  <c r="Q24" i="1"/>
  <c r="Q25" i="1"/>
  <c r="Q26" i="1"/>
  <c r="S26" i="1" s="1"/>
  <c r="Q27" i="1"/>
  <c r="S27" i="1" s="1"/>
  <c r="Q28" i="1"/>
  <c r="Q29" i="1"/>
  <c r="S29" i="1" s="1"/>
  <c r="Q30" i="1"/>
  <c r="S30" i="1" s="1"/>
  <c r="Q31" i="1"/>
  <c r="Q32" i="1"/>
  <c r="Q8" i="1"/>
  <c r="S8" i="1" s="1"/>
  <c r="S25" i="1"/>
  <c r="S15" i="1"/>
  <c r="S10" i="1"/>
  <c r="S14" i="1"/>
  <c r="S18" i="1"/>
  <c r="S21" i="1"/>
  <c r="S24" i="1"/>
  <c r="S28" i="1"/>
  <c r="S32" i="1"/>
  <c r="S9" i="1"/>
  <c r="R37" i="1"/>
  <c r="S37" i="1" s="1"/>
  <c r="S31" i="1"/>
  <c r="K33" i="1"/>
  <c r="K37" i="1"/>
  <c r="K32" i="1"/>
  <c r="K31" i="1"/>
  <c r="R31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R11" i="1" s="1"/>
  <c r="K10" i="1"/>
  <c r="K9" i="1"/>
  <c r="R9" i="1" s="1"/>
  <c r="K8" i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I38" i="1"/>
  <c r="I39" i="1" s="1"/>
  <c r="P38" i="1"/>
  <c r="P39" i="1" s="1"/>
  <c r="O38" i="1"/>
  <c r="O39" i="1" s="1"/>
  <c r="M38" i="1"/>
  <c r="J38" i="1"/>
  <c r="G38" i="1"/>
  <c r="H38" i="1"/>
  <c r="R19" i="1" l="1"/>
  <c r="R27" i="1"/>
  <c r="R8" i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K34" i="1"/>
  <c r="G39" i="1"/>
  <c r="R33" i="1"/>
  <c r="R38" i="1" s="1"/>
  <c r="R39" i="1" s="1"/>
  <c r="J39" i="1"/>
  <c r="S38" i="1"/>
  <c r="H39" i="1"/>
  <c r="S34" i="1"/>
  <c r="K38" i="1"/>
  <c r="N34" i="1"/>
  <c r="N39" i="1" s="1"/>
  <c r="K39" i="1" l="1"/>
  <c r="S39" i="1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<sst xmlns="http://schemas.openxmlformats.org/spreadsheetml/2006/main" count="194" uniqueCount="135">
  <si>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</si>
  <si>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</si>
  <si>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</si>
  <si>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</si>
  <si>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</si>
  <si>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</si>
  <si>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</si>
  <si>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</si>
  <si>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</si>
  <si>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</si>
  <si>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</si>
  <si>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</si>
  <si>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</si>
  <si>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</si>
  <si>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</si>
  <si>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</si>
  <si>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</si>
  <si>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</si>
  <si>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</si>
  <si>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</si>
  <si>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</si>
  <si>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</si>
  <si>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</si>
  <si>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</si>
  <si>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</si>
  <si>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</si>
  <si>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</si>
  <si>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</si>
  <si>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</si>
  <si>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</si>
  <si>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</si>
  <si>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</si>
  <si>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</si>
  <si>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</si>
  <si>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</si>
  <si>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</si>
  <si>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</si>
  <si>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</si>
  <si>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</si>
  <si>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</si>
  <si>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</si>
  <si>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</si>
  <si>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</si>
  <si>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</si>
  <si>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</si>
  <si>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</si>
  <si>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</si>
  <si>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</si>
  <si>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</si>
  <si>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</si>
  <si>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</si>
  <si>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</si>
  <si>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</si>
  <si>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</si>
  <si>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</si>
  <si>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</si>
  <si>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</si>
  <si>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</si>
  <si>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</si>
  <si>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</si>
  <si>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</si>
  <si>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</si>
  <si>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</si>
  <si>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</si>
  <si>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</si>
  <si>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</si>
  <si>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</si>
  <si>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</si>
  <si>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</si>
  <si>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</si>
  <si>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</si>
  <si>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</si>
  <si>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</si>
  <si>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</si>
  <si>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</si>
  <si>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</si>
  <si>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</si>
  <si>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</si>
  <si>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</si>
  <si>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</si>
  <si>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</si>
  <si>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</si>
  <si>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</si>
  <si>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</si>
  <si>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</si>
  <si>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</si>
  <si>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</si>
  <si>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</si>
  <si>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</si>
  <si>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</si>
  <si>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</si>
  <si>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</si>
  <si>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</si>
  <si>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</si>
  <si>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</si>
  <si>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</si>
  <si>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</si>
  <si>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</si>
  <si>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</si>
  <si>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</si>
  <si>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</si>
  <si>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</si>
  <si>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</si>
  <si>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</si>
  <si>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</si>
  <si>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</si>
  <si>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</si>
  <si>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</si>
  <si>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</si>
  <si>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</si>
  <si>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</si>
  <si>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</si>
  <si>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</si>
  <si>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</si>
  <si>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</si>
  <si>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</si>
  <si>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</si>
  <si>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</si>
  <si>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</si>
  <si>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</si>
  <si>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</si>
  <si>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</si>
  <si>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</si>
  <si>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</si>
  <si>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</si>
  <si>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</si>
  <si>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</si>
  <si>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</si>
  <si>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</si>
  <si>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</si>
  <si>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</si>
  <si>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</si>
  <si>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</si>
  <si>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</si>
  <si>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NOMINA EMPLEADOS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</si>
</sst>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-;\-* #,##0.00_-;_-* &quot;-&quot;??_-;_-@_-"/>
    <numFmt numFmtId="166" formatCode="_-* #,##0.00\ [$€]_-;\-* #,##0.00\ [$€]_-;_-* &quot;-&quot;??\ [$€]_-;_-@_-"/>
    <numFmt numFmtId="167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7">
    <xf numFmtId="0" fontId="0" fillId="0" borderId="0" xfId="0"/>
    <xf numFmtId="167" fontId="4" fillId="0" borderId="1" xfId="2" applyNumberFormat="1" applyFont="1" applyBorder="1"/>
    <xf numFmtId="167" fontId="4" fillId="0" borderId="1" xfId="4" applyNumberFormat="1" applyFont="1" applyBorder="1"/>
    <xf numFmtId="167" fontId="4" fillId="0" borderId="2" xfId="4" applyNumberFormat="1" applyFont="1" applyBorder="1"/>
    <xf numFmtId="0" fontId="4" fillId="0" borderId="1" xfId="2" applyFont="1" applyBorder="1"/>
    <xf numFmtId="167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7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7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0" fontId="8" fillId="0" borderId="1" xfId="0" applyFont="1" applyBorder="1"/>
    <xf numFmtId="164" fontId="8" fillId="0" borderId="1" xfId="1" applyFont="1" applyBorder="1"/>
    <xf numFmtId="164" fontId="5" fillId="0" borderId="1" xfId="1" applyFont="1" applyBorder="1"/>
    <xf numFmtId="164" fontId="4" fillId="0" borderId="1" xfId="1" applyFont="1" applyBorder="1"/>
    <xf numFmtId="164" fontId="4" fillId="0" borderId="1" xfId="1" applyFont="1" applyFill="1" applyBorder="1"/>
    <xf numFmtId="164" fontId="4" fillId="0" borderId="15" xfId="1" applyFont="1" applyFill="1" applyBorder="1"/>
    <xf numFmtId="164" fontId="9" fillId="0" borderId="1" xfId="1" applyFont="1" applyBorder="1"/>
    <xf numFmtId="164" fontId="10" fillId="0" borderId="1" xfId="1" applyFont="1" applyBorder="1"/>
    <xf numFmtId="167" fontId="4" fillId="0" borderId="11" xfId="4" applyNumberFormat="1" applyFont="1" applyBorder="1"/>
    <xf numFmtId="167" fontId="5" fillId="0" borderId="11" xfId="2" applyNumberFormat="1" applyFont="1" applyBorder="1"/>
    <xf numFmtId="167" fontId="4" fillId="0" borderId="17" xfId="2" applyNumberFormat="1" applyFont="1" applyBorder="1"/>
    <xf numFmtId="167" fontId="5" fillId="0" borderId="17" xfId="2" applyNumberFormat="1" applyFont="1" applyBorder="1"/>
    <xf numFmtId="167" fontId="0" fillId="0" borderId="1" xfId="0" applyNumberFormat="1" applyBorder="1"/>
    <xf numFmtId="167" fontId="5" fillId="0" borderId="1" xfId="4" applyNumberFormat="1" applyFont="1" applyBorder="1"/>
    <xf numFmtId="167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7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6" fontId="5" fillId="2" borderId="6" xfId="3" applyFont="1" applyFill="1" applyBorder="1" applyAlignment="1"/>
    <xf numFmtId="0" fontId="2" fillId="2" borderId="14" xfId="0" applyFont="1" applyFill="1" applyBorder="1"/>
    <xf numFmtId="166" fontId="5" fillId="2" borderId="12" xfId="3" applyFont="1" applyFill="1" applyBorder="1" applyAlignment="1">
      <alignment horizontal="center"/>
    </xf>
    <xf numFmtId="166" fontId="5" fillId="2" borderId="15" xfId="3" applyFont="1" applyFill="1" applyBorder="1" applyAlignment="1">
      <alignment horizontal="center"/>
    </xf>
    <xf numFmtId="166" fontId="5" fillId="2" borderId="0" xfId="3" applyFont="1" applyFill="1" applyBorder="1" applyAlignment="1">
      <alignment horizontal="center"/>
    </xf>
    <xf numFmtId="166" fontId="5" fillId="2" borderId="0" xfId="3" applyFont="1" applyFill="1" applyBorder="1" applyAlignment="1"/>
    <xf numFmtId="166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164" fontId="5" fillId="0" borderId="2" xfId="1" applyFont="1" applyBorder="1"/>
    <xf numFmtId="167" fontId="5" fillId="0" borderId="2" xfId="4" applyNumberFormat="1" applyFont="1" applyFill="1" applyBorder="1"/>
    <xf numFmtId="164" fontId="10" fillId="0" borderId="2" xfId="1" applyFont="1" applyBorder="1"/>
    <xf numFmtId="167" fontId="5" fillId="0" borderId="2" xfId="2" applyNumberFormat="1" applyFont="1" applyBorder="1"/>
    <xf numFmtId="167" fontId="2" fillId="0" borderId="2" xfId="0" applyNumberFormat="1" applyFont="1" applyBorder="1"/>
    <xf numFmtId="167" fontId="5" fillId="0" borderId="12" xfId="2" applyNumberFormat="1" applyFont="1" applyBorder="1"/>
    <xf numFmtId="167" fontId="5" fillId="0" borderId="8" xfId="4" applyNumberFormat="1" applyFont="1" applyBorder="1"/>
    <xf numFmtId="166" fontId="5" fillId="0" borderId="0" xfId="3" applyFont="1" applyBorder="1" applyAlignment="1">
      <alignment horizontal="center"/>
    </xf>
    <xf numFmtId="166" fontId="5" fillId="2" borderId="1" xfId="3" applyFont="1" applyFill="1" applyBorder="1" applyAlignment="1">
      <alignment horizontal="center"/>
    </xf>
    <xf numFmtId="166" fontId="5" fillId="2" borderId="11" xfId="3" applyFont="1" applyFill="1" applyBorder="1" applyAlignment="1">
      <alignment horizontal="center"/>
    </xf>
    <xf numFmtId="166" fontId="5" fillId="2" borderId="6" xfId="3" applyFont="1" applyFill="1" applyBorder="1" applyAlignment="1">
      <alignment horizontal="center"/>
    </xf>
    <xf numFmtId="164" fontId="1" fillId="0" borderId="1" xfId="1" applyFont="1" applyBorder="1"/>
    <xf numFmtId="0" fontId="4" fillId="0" borderId="0" xfId="2" applyFont="1" applyBorder="1" applyAlignment="1">
      <alignment horizontal="center"/>
    </xf>
    <xf numFmtId="167" fontId="5" fillId="0" borderId="1" xfId="4" applyNumberFormat="1" applyFont="1" applyFill="1" applyBorder="1"/>
    <xf numFmtId="0" fontId="5" fillId="0" borderId="0" xfId="2" applyFont="1" applyAlignment="1">
      <alignment horizontal="center"/>
    </xf>
    <xf numFmtId="166" fontId="5" fillId="0" borderId="0" xfId="3" applyFont="1" applyBorder="1" applyAlignment="1">
      <alignment horizontal="center"/>
    </xf>
    <xf numFmtId="166" fontId="5" fillId="2" borderId="1" xfId="3" applyFont="1" applyFill="1" applyBorder="1" applyAlignment="1">
      <alignment horizontal="center"/>
    </xf>
    <xf numFmtId="166" fontId="5" fillId="2" borderId="11" xfId="3" applyFont="1" applyFill="1" applyBorder="1" applyAlignment="1">
      <alignment horizontal="center"/>
    </xf>
    <xf numFmtId="166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B1" workbookViewId="0">
      <selection activeCell="M33" sqref="M3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5">
      <c r="A2" s="82" t="s">
        <v>134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x14ac:dyDescent="0.25">
      <c r="A4" s="75"/>
      <c r="B4" s="75"/>
      <c r="C4" s="75"/>
      <c r="D4" s="75"/>
      <c r="E4" s="75"/>
      <c r="F4" s="75"/>
      <c r="G4" s="75"/>
      <c r="H4" s="75"/>
      <c r="I4" s="75"/>
      <c r="J4" s="84" t="s">
        <v>2</v>
      </c>
      <c r="K4" s="84"/>
      <c r="L4" s="84"/>
      <c r="M4" s="84"/>
      <c r="N4" s="84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5" t="s">
        <v>7</v>
      </c>
      <c r="N5" s="86"/>
      <c r="O5" s="76" t="s">
        <v>8</v>
      </c>
      <c r="P5" s="51"/>
      <c r="Q5" s="51"/>
      <c r="R5" s="52"/>
      <c r="S5" s="52"/>
      <c r="T5" s="53"/>
    </row>
    <row r="6" spans="1:20" x14ac:dyDescent="0.25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 x14ac:dyDescent="0.3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133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 x14ac:dyDescent="0.25">
      <c r="A8" s="10">
        <v>1</v>
      </c>
      <c r="B8" s="4" t="s">
        <v>32</v>
      </c>
      <c r="C8" s="4" t="s">
        <v>33</v>
      </c>
      <c r="D8" s="4" t="s">
        <v>116</v>
      </c>
      <c r="E8" s="4" t="s">
        <v>34</v>
      </c>
      <c r="F8" s="4" t="s">
        <v>35</v>
      </c>
      <c r="G8" s="21">
        <v>72435.92</v>
      </c>
      <c r="H8" s="5">
        <v>5620.54</v>
      </c>
      <c r="I8" s="3">
        <v>25</v>
      </c>
      <c r="J8" s="5">
        <v>2078.91</v>
      </c>
      <c r="K8" s="22">
        <f>G8*K7</f>
        <v>5142.950319999999</v>
      </c>
      <c r="L8" s="81">
        <v>567.65</v>
      </c>
      <c r="M8" s="2">
        <v>2202.0500000000002</v>
      </c>
      <c r="N8" s="5">
        <f>G8*N7</f>
        <v>5135.7067280000001</v>
      </c>
      <c r="O8" s="2">
        <v>932.76</v>
      </c>
      <c r="P8" s="2">
        <v>13726.05</v>
      </c>
      <c r="Q8" s="29">
        <f>J8+M8</f>
        <v>4280.96</v>
      </c>
      <c r="R8" s="27">
        <f>K8+N8</f>
        <v>10278.657047999999</v>
      </c>
      <c r="S8" s="25">
        <f>G8-Q8</f>
        <v>68154.959999999992</v>
      </c>
      <c r="T8" s="4">
        <v>111</v>
      </c>
    </row>
    <row r="9" spans="1:20" x14ac:dyDescent="0.25">
      <c r="A9" s="10">
        <v>2</v>
      </c>
      <c r="B9" s="6" t="s">
        <v>36</v>
      </c>
      <c r="C9" s="4" t="s">
        <v>99</v>
      </c>
      <c r="D9" s="4" t="s">
        <v>117</v>
      </c>
      <c r="E9" s="4" t="s">
        <v>118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81">
        <v>567.65</v>
      </c>
      <c r="M9" s="2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 x14ac:dyDescent="0.25">
      <c r="A10" s="10">
        <v>3</v>
      </c>
      <c r="B10" s="4" t="s">
        <v>38</v>
      </c>
      <c r="C10" s="4" t="s">
        <v>100</v>
      </c>
      <c r="D10" s="4" t="s">
        <v>119</v>
      </c>
      <c r="E10" s="4" t="s">
        <v>120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81">
        <v>567.65</v>
      </c>
      <c r="M10" s="2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 x14ac:dyDescent="0.25">
      <c r="A11" s="10">
        <v>4</v>
      </c>
      <c r="B11" s="4" t="s">
        <v>39</v>
      </c>
      <c r="C11" s="4" t="s">
        <v>101</v>
      </c>
      <c r="D11" s="4" t="s">
        <v>116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81">
        <v>567.65</v>
      </c>
      <c r="M11" s="2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 x14ac:dyDescent="0.25">
      <c r="A12" s="10">
        <v>5</v>
      </c>
      <c r="B12" s="4" t="s">
        <v>40</v>
      </c>
      <c r="C12" s="6" t="s">
        <v>102</v>
      </c>
      <c r="D12" s="6" t="s">
        <v>121</v>
      </c>
      <c r="E12" s="6" t="s">
        <v>122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81">
        <v>567.65</v>
      </c>
      <c r="M12" s="2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 x14ac:dyDescent="0.25">
      <c r="A13" s="10">
        <v>6</v>
      </c>
      <c r="B13" s="4" t="s">
        <v>41</v>
      </c>
      <c r="C13" s="4" t="s">
        <v>42</v>
      </c>
      <c r="D13" s="6" t="s">
        <v>121</v>
      </c>
      <c r="E13" s="4" t="s">
        <v>43</v>
      </c>
      <c r="F13" s="4" t="s">
        <v>35</v>
      </c>
      <c r="G13" s="20">
        <v>102866.5</v>
      </c>
      <c r="H13" s="5">
        <v>10580</v>
      </c>
      <c r="I13" s="3">
        <v>25</v>
      </c>
      <c r="J13" s="5">
        <v>2683.88</v>
      </c>
      <c r="K13" s="79">
        <f>G13*K7</f>
        <v>7303.5214999999989</v>
      </c>
      <c r="L13" s="81">
        <v>567.65</v>
      </c>
      <c r="M13" s="2">
        <v>2842.86</v>
      </c>
      <c r="N13" s="5">
        <f>G13*N7</f>
        <v>7293.2348500000007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14596.75635</v>
      </c>
      <c r="S13" s="25">
        <f t="shared" si="2"/>
        <v>97339.76</v>
      </c>
      <c r="T13" s="4">
        <v>111</v>
      </c>
    </row>
    <row r="14" spans="1:20" x14ac:dyDescent="0.25">
      <c r="A14" s="10">
        <v>7</v>
      </c>
      <c r="B14" s="4" t="s">
        <v>44</v>
      </c>
      <c r="C14" s="4" t="s">
        <v>103</v>
      </c>
      <c r="D14" s="4" t="s">
        <v>123</v>
      </c>
      <c r="E14" s="4" t="s">
        <v>124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81">
        <v>567.65</v>
      </c>
      <c r="M14" s="2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 x14ac:dyDescent="0.25">
      <c r="A15" s="10">
        <v>8</v>
      </c>
      <c r="B15" s="4" t="s">
        <v>45</v>
      </c>
      <c r="C15" s="4" t="s">
        <v>46</v>
      </c>
      <c r="D15" s="4" t="s">
        <v>116</v>
      </c>
      <c r="E15" s="4" t="s">
        <v>46</v>
      </c>
      <c r="F15" s="4" t="s">
        <v>35</v>
      </c>
      <c r="G15" s="20">
        <v>47124</v>
      </c>
      <c r="H15" s="5">
        <v>703.56</v>
      </c>
      <c r="I15" s="3">
        <v>25</v>
      </c>
      <c r="J15" s="5">
        <v>1352.46</v>
      </c>
      <c r="K15" s="79">
        <f>G15*K7</f>
        <v>3345.8039999999996</v>
      </c>
      <c r="L15" s="81">
        <v>514.08000000000004</v>
      </c>
      <c r="M15" s="2">
        <v>1432.57</v>
      </c>
      <c r="N15" s="5">
        <f>G15*N7</f>
        <v>3341.0916000000002</v>
      </c>
      <c r="O15" s="2">
        <v>0</v>
      </c>
      <c r="P15" s="2">
        <v>9044.4639999999999</v>
      </c>
      <c r="Q15" s="29">
        <f t="shared" si="0"/>
        <v>2785.0299999999997</v>
      </c>
      <c r="R15" s="27">
        <f t="shared" si="1"/>
        <v>6686.8955999999998</v>
      </c>
      <c r="S15" s="25">
        <f t="shared" si="2"/>
        <v>44338.97</v>
      </c>
      <c r="T15" s="4">
        <v>111</v>
      </c>
    </row>
    <row r="16" spans="1:20" x14ac:dyDescent="0.25">
      <c r="A16" s="10">
        <v>9</v>
      </c>
      <c r="B16" s="4" t="s">
        <v>47</v>
      </c>
      <c r="C16" s="4" t="s">
        <v>43</v>
      </c>
      <c r="D16" s="4" t="s">
        <v>116</v>
      </c>
      <c r="E16" s="4" t="s">
        <v>43</v>
      </c>
      <c r="F16" s="4" t="s">
        <v>35</v>
      </c>
      <c r="G16" s="20">
        <v>70966.5</v>
      </c>
      <c r="H16" s="5">
        <v>4149.7299999999996</v>
      </c>
      <c r="I16" s="3">
        <v>25</v>
      </c>
      <c r="J16" s="5">
        <v>2036.74</v>
      </c>
      <c r="K16" s="23">
        <f>G16*K7</f>
        <v>5038.6214999999993</v>
      </c>
      <c r="L16" s="81">
        <v>567.65</v>
      </c>
      <c r="M16" s="1">
        <v>2157.38</v>
      </c>
      <c r="N16" s="5">
        <f>G16*N7</f>
        <v>5031.5248500000007</v>
      </c>
      <c r="O16" s="2">
        <v>932.76</v>
      </c>
      <c r="P16" s="2">
        <v>4272.24</v>
      </c>
      <c r="Q16" s="29">
        <f t="shared" si="0"/>
        <v>4194.12</v>
      </c>
      <c r="R16" s="27">
        <f t="shared" si="1"/>
        <v>10070.146349999999</v>
      </c>
      <c r="S16" s="25">
        <f t="shared" si="2"/>
        <v>66772.38</v>
      </c>
      <c r="T16" s="4">
        <v>111</v>
      </c>
    </row>
    <row r="17" spans="1:20" x14ac:dyDescent="0.25">
      <c r="A17" s="10">
        <v>10</v>
      </c>
      <c r="B17" s="4" t="s">
        <v>48</v>
      </c>
      <c r="C17" s="6" t="s">
        <v>49</v>
      </c>
      <c r="D17" s="4" t="s">
        <v>116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81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 x14ac:dyDescent="0.25">
      <c r="A18" s="10">
        <v>11</v>
      </c>
      <c r="B18" s="4" t="s">
        <v>51</v>
      </c>
      <c r="C18" s="6" t="s">
        <v>52</v>
      </c>
      <c r="D18" s="4" t="s">
        <v>116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81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 x14ac:dyDescent="0.25">
      <c r="A19" s="10">
        <v>12</v>
      </c>
      <c r="B19" s="4" t="s">
        <v>53</v>
      </c>
      <c r="C19" s="4" t="s">
        <v>104</v>
      </c>
      <c r="D19" s="4" t="s">
        <v>117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81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 x14ac:dyDescent="0.25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102151.5</v>
      </c>
      <c r="H20" s="5">
        <v>10427.11</v>
      </c>
      <c r="I20" s="3">
        <v>25</v>
      </c>
      <c r="J20" s="5">
        <v>2931.75</v>
      </c>
      <c r="K20" s="23">
        <f>G20*K7</f>
        <v>7252.7564999999995</v>
      </c>
      <c r="L20" s="81">
        <v>567.65</v>
      </c>
      <c r="M20" s="1">
        <v>3105.41</v>
      </c>
      <c r="N20" s="5">
        <f>G20*N7</f>
        <v>7242.5413500000004</v>
      </c>
      <c r="O20" s="2">
        <v>0</v>
      </c>
      <c r="P20" s="2">
        <v>13401.136500000001</v>
      </c>
      <c r="Q20" s="29">
        <f t="shared" si="0"/>
        <v>6037.16</v>
      </c>
      <c r="R20" s="27">
        <f t="shared" si="1"/>
        <v>14495.297849999999</v>
      </c>
      <c r="S20" s="25">
        <f t="shared" si="2"/>
        <v>96114.34</v>
      </c>
      <c r="T20" s="4">
        <v>111</v>
      </c>
    </row>
    <row r="21" spans="1:20" x14ac:dyDescent="0.25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81">
        <v>567.65</v>
      </c>
      <c r="M21" s="2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 x14ac:dyDescent="0.25">
      <c r="A22" s="10">
        <v>15</v>
      </c>
      <c r="B22" s="4" t="s">
        <v>61</v>
      </c>
      <c r="C22" s="4" t="s">
        <v>105</v>
      </c>
      <c r="D22" s="4" t="s">
        <v>125</v>
      </c>
      <c r="E22" s="4" t="s">
        <v>126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81">
        <v>567.65</v>
      </c>
      <c r="M22" s="2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 x14ac:dyDescent="0.25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81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 x14ac:dyDescent="0.25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81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 x14ac:dyDescent="0.25">
      <c r="A25" s="10">
        <v>18</v>
      </c>
      <c r="B25" s="4" t="s">
        <v>68</v>
      </c>
      <c r="C25" s="4" t="s">
        <v>106</v>
      </c>
      <c r="D25" s="4" t="s">
        <v>106</v>
      </c>
      <c r="E25" s="4" t="s">
        <v>127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81">
        <v>567.65</v>
      </c>
      <c r="M25" s="2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 x14ac:dyDescent="0.25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81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 x14ac:dyDescent="0.25">
      <c r="A27" s="10">
        <v>21</v>
      </c>
      <c r="B27" s="4" t="s">
        <v>71</v>
      </c>
      <c r="C27" s="6" t="s">
        <v>72</v>
      </c>
      <c r="D27" s="4" t="s">
        <v>116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81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 x14ac:dyDescent="0.25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81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 x14ac:dyDescent="0.25">
      <c r="A29" s="10">
        <v>22</v>
      </c>
      <c r="B29" s="4" t="s">
        <v>77</v>
      </c>
      <c r="C29" s="6" t="s">
        <v>78</v>
      </c>
      <c r="D29" s="4" t="s">
        <v>116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81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 x14ac:dyDescent="0.25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81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111</v>
      </c>
    </row>
    <row r="31" spans="1:20" x14ac:dyDescent="0.25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81">
        <v>567.65</v>
      </c>
      <c r="M31" s="2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 x14ac:dyDescent="0.25">
      <c r="A32" s="10">
        <v>25</v>
      </c>
      <c r="B32" s="4" t="s">
        <v>114</v>
      </c>
      <c r="C32" s="4" t="s">
        <v>42</v>
      </c>
      <c r="D32" s="6" t="s">
        <v>128</v>
      </c>
      <c r="E32" s="4" t="s">
        <v>43</v>
      </c>
      <c r="F32" s="4" t="s">
        <v>35</v>
      </c>
      <c r="G32" s="20">
        <v>102151.5</v>
      </c>
      <c r="H32" s="5">
        <v>10427.11</v>
      </c>
      <c r="I32" s="3">
        <v>25</v>
      </c>
      <c r="J32" s="5">
        <v>2931.75</v>
      </c>
      <c r="K32" s="23">
        <f>G32*K7</f>
        <v>7252.7564999999995</v>
      </c>
      <c r="L32" s="81">
        <v>567.65</v>
      </c>
      <c r="M32" s="2">
        <v>3105.41</v>
      </c>
      <c r="N32" s="5">
        <f>G32*N7</f>
        <v>7242.5413500000004</v>
      </c>
      <c r="O32" s="2">
        <v>0</v>
      </c>
      <c r="P32" s="2">
        <v>13401.136500000001</v>
      </c>
      <c r="Q32" s="29">
        <f t="shared" si="0"/>
        <v>6037.16</v>
      </c>
      <c r="R32" s="27">
        <f t="shared" si="1"/>
        <v>14495.297849999999</v>
      </c>
      <c r="S32" s="25">
        <f t="shared" si="2"/>
        <v>96114.34</v>
      </c>
      <c r="T32" s="4">
        <v>111</v>
      </c>
    </row>
    <row r="33" spans="1:20" x14ac:dyDescent="0.25">
      <c r="A33" s="80"/>
      <c r="B33" s="4" t="s">
        <v>129</v>
      </c>
      <c r="C33" s="4" t="s">
        <v>130</v>
      </c>
      <c r="D33" s="4" t="s">
        <v>131</v>
      </c>
      <c r="E33" s="4" t="s">
        <v>130</v>
      </c>
      <c r="F33" s="6" t="s">
        <v>98</v>
      </c>
      <c r="G33" s="20">
        <v>26000</v>
      </c>
      <c r="H33" s="5">
        <v>0</v>
      </c>
      <c r="I33" s="3">
        <v>25</v>
      </c>
      <c r="J33" s="5">
        <v>746.2</v>
      </c>
      <c r="K33" s="23">
        <f>G33*K7</f>
        <v>1845.9999999999998</v>
      </c>
      <c r="L33" s="81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9">
        <f>J33+M33</f>
        <v>1536.6</v>
      </c>
      <c r="R33" s="27">
        <f>K33+N33</f>
        <v>3689.3999999999996</v>
      </c>
      <c r="S33" s="25">
        <f>G33-Q33</f>
        <v>24463.4</v>
      </c>
      <c r="T33" s="4">
        <v>112</v>
      </c>
    </row>
    <row r="34" spans="1:20" x14ac:dyDescent="0.25">
      <c r="B34" s="65" t="s">
        <v>80</v>
      </c>
      <c r="C34" s="66"/>
      <c r="D34" s="67"/>
      <c r="E34" s="67"/>
      <c r="F34" s="67"/>
      <c r="G34" s="68">
        <f t="shared" ref="G34:M34" si="3">SUM(G8:G33)</f>
        <v>2088668.2</v>
      </c>
      <c r="H34" s="69">
        <f t="shared" si="3"/>
        <v>237190.97000000003</v>
      </c>
      <c r="I34" s="38">
        <f t="shared" si="3"/>
        <v>650</v>
      </c>
      <c r="J34" s="69">
        <f t="shared" si="3"/>
        <v>59676.394099999998</v>
      </c>
      <c r="K34" s="70">
        <f t="shared" si="3"/>
        <v>148283.01719999997</v>
      </c>
      <c r="L34" s="69">
        <f t="shared" si="3"/>
        <v>12359.459999999995</v>
      </c>
      <c r="M34" s="71">
        <f t="shared" si="3"/>
        <v>57236.005200000007</v>
      </c>
      <c r="N34" s="69">
        <f>SUM(N8:N32)</f>
        <v>146243.17538000003</v>
      </c>
      <c r="O34" s="69">
        <v>5596.56</v>
      </c>
      <c r="P34" s="38">
        <v>327423.91228000005</v>
      </c>
      <c r="Q34" s="72">
        <v>97589.098780000015</v>
      </c>
      <c r="R34" s="73">
        <v>244848.96000000002</v>
      </c>
      <c r="S34" s="74">
        <f>SUM(S8:S32)</f>
        <v>1947292.4007000003</v>
      </c>
      <c r="T34" s="4">
        <v>111</v>
      </c>
    </row>
    <row r="35" spans="1:20" x14ac:dyDescent="0.25">
      <c r="A35" s="10">
        <v>26</v>
      </c>
      <c r="B35" s="17" t="s">
        <v>83</v>
      </c>
      <c r="C35" s="17" t="s">
        <v>84</v>
      </c>
      <c r="D35" s="4" t="s">
        <v>85</v>
      </c>
      <c r="E35" s="4" t="s">
        <v>84</v>
      </c>
      <c r="F35" s="4" t="s">
        <v>86</v>
      </c>
      <c r="G35" s="18">
        <v>24760</v>
      </c>
      <c r="H35" s="18">
        <v>2476</v>
      </c>
      <c r="I35" s="3">
        <v>0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G35-H35</f>
        <v>22284</v>
      </c>
      <c r="T35" s="4">
        <v>112</v>
      </c>
    </row>
    <row r="36" spans="1:20" x14ac:dyDescent="0.25">
      <c r="A36" s="10">
        <v>27</v>
      </c>
      <c r="B36" s="4" t="s">
        <v>87</v>
      </c>
      <c r="C36" s="6" t="s">
        <v>88</v>
      </c>
      <c r="D36" s="4" t="s">
        <v>116</v>
      </c>
      <c r="E36" s="4" t="s">
        <v>89</v>
      </c>
      <c r="F36" s="4" t="s">
        <v>90</v>
      </c>
      <c r="G36" s="20">
        <v>16250</v>
      </c>
      <c r="H36" s="5">
        <v>0</v>
      </c>
      <c r="I36" s="3">
        <v>0</v>
      </c>
      <c r="J36" s="5">
        <v>0</v>
      </c>
      <c r="K36" s="23">
        <v>0</v>
      </c>
      <c r="L36" s="5">
        <v>0</v>
      </c>
      <c r="M36" s="1">
        <v>0</v>
      </c>
      <c r="N36" s="5">
        <v>0</v>
      </c>
      <c r="O36" s="5">
        <v>0</v>
      </c>
      <c r="P36" s="2">
        <v>0</v>
      </c>
      <c r="Q36" s="29">
        <v>0</v>
      </c>
      <c r="R36" s="27">
        <v>0</v>
      </c>
      <c r="S36" s="25">
        <f>G36</f>
        <v>16250</v>
      </c>
      <c r="T36" s="4">
        <v>122</v>
      </c>
    </row>
    <row r="37" spans="1:20" x14ac:dyDescent="0.25">
      <c r="B37" s="4" t="s">
        <v>96</v>
      </c>
      <c r="C37" s="4" t="s">
        <v>97</v>
      </c>
      <c r="D37" s="4" t="s">
        <v>97</v>
      </c>
      <c r="E37" s="4" t="s">
        <v>97</v>
      </c>
      <c r="F37" s="6" t="s">
        <v>98</v>
      </c>
      <c r="G37" s="20">
        <v>131951.16</v>
      </c>
      <c r="H37" s="5">
        <v>19544.310000000001</v>
      </c>
      <c r="I37" s="3">
        <v>25</v>
      </c>
      <c r="J37" s="5">
        <v>3787</v>
      </c>
      <c r="K37" s="23">
        <f>G37*K7</f>
        <v>9368.5323599999992</v>
      </c>
      <c r="L37" s="81">
        <v>567.65</v>
      </c>
      <c r="M37" s="30">
        <v>3385.65</v>
      </c>
      <c r="N37" s="5">
        <f>G37*N7</f>
        <v>9355.3372440000003</v>
      </c>
      <c r="O37" s="2">
        <v>932.76</v>
      </c>
      <c r="P37" s="2">
        <f>J37+M37</f>
        <v>7172.65</v>
      </c>
      <c r="Q37" s="29">
        <f>J37+M37</f>
        <v>7172.65</v>
      </c>
      <c r="R37" s="27">
        <f>J37+M37</f>
        <v>7172.65</v>
      </c>
      <c r="S37" s="25">
        <f>G37-R37</f>
        <v>124778.51000000001</v>
      </c>
      <c r="T37" s="4">
        <v>111</v>
      </c>
    </row>
    <row r="38" spans="1:20" x14ac:dyDescent="0.25">
      <c r="A38" s="4" t="s">
        <v>27</v>
      </c>
      <c r="B38" s="37" t="s">
        <v>107</v>
      </c>
      <c r="C38" s="12"/>
      <c r="D38" s="12"/>
      <c r="E38" s="12"/>
      <c r="F38" s="12"/>
      <c r="G38" s="19">
        <f t="shared" ref="G38:S38" si="4">SUM(G35:G37)</f>
        <v>172961.16</v>
      </c>
      <c r="H38" s="7">
        <f t="shared" si="4"/>
        <v>22020.31</v>
      </c>
      <c r="I38" s="7">
        <f t="shared" si="4"/>
        <v>25</v>
      </c>
      <c r="J38" s="7">
        <f t="shared" si="4"/>
        <v>3787</v>
      </c>
      <c r="K38" s="24">
        <f t="shared" si="4"/>
        <v>9368.5323599999992</v>
      </c>
      <c r="L38" s="7">
        <v>0</v>
      </c>
      <c r="M38" s="7">
        <f t="shared" si="4"/>
        <v>3385.65</v>
      </c>
      <c r="N38" s="7">
        <f t="shared" si="4"/>
        <v>9355.3372440000003</v>
      </c>
      <c r="O38" s="7">
        <f t="shared" si="4"/>
        <v>932.76</v>
      </c>
      <c r="P38" s="30">
        <f t="shared" si="4"/>
        <v>7172.65</v>
      </c>
      <c r="Q38" s="31">
        <f t="shared" si="4"/>
        <v>7172.65</v>
      </c>
      <c r="R38" s="28">
        <f t="shared" si="4"/>
        <v>7172.65</v>
      </c>
      <c r="S38" s="26">
        <f t="shared" si="4"/>
        <v>163312.51</v>
      </c>
      <c r="T38" s="4">
        <v>112</v>
      </c>
    </row>
    <row r="39" spans="1:20" x14ac:dyDescent="0.25">
      <c r="A39" s="4"/>
      <c r="B39" s="37" t="s">
        <v>91</v>
      </c>
      <c r="C39" s="12"/>
      <c r="D39" s="12"/>
      <c r="E39" s="12"/>
      <c r="F39" s="12"/>
      <c r="G39" s="7">
        <f>+G38+G34</f>
        <v>2261629.36</v>
      </c>
      <c r="H39" s="7">
        <f>H34+H38</f>
        <v>259211.28000000003</v>
      </c>
      <c r="I39" s="7">
        <f>I34+I38</f>
        <v>675</v>
      </c>
      <c r="J39" s="7">
        <f>J34+J38</f>
        <v>63463.394099999998</v>
      </c>
      <c r="K39" s="24">
        <f>K34+K38</f>
        <v>157651.54955999998</v>
      </c>
      <c r="L39" s="7">
        <f>L34+L37</f>
        <v>12927.109999999995</v>
      </c>
      <c r="M39" s="7">
        <f t="shared" ref="M39:S39" si="5">M34+M38</f>
        <v>60621.655200000008</v>
      </c>
      <c r="N39" s="7">
        <f t="shared" si="5"/>
        <v>155598.51262400002</v>
      </c>
      <c r="O39" s="7">
        <f t="shared" si="5"/>
        <v>6529.3200000000006</v>
      </c>
      <c r="P39" s="30">
        <f t="shared" si="5"/>
        <v>334596.56228000007</v>
      </c>
      <c r="Q39" s="31">
        <f t="shared" si="5"/>
        <v>104761.74878000001</v>
      </c>
      <c r="R39" s="28">
        <f t="shared" si="5"/>
        <v>252021.61000000002</v>
      </c>
      <c r="S39" s="7">
        <f t="shared" si="5"/>
        <v>2110604.9107000004</v>
      </c>
      <c r="T39" s="7"/>
    </row>
    <row r="40" spans="1:20" x14ac:dyDescent="0.25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 x14ac:dyDescent="0.25">
      <c r="A42" s="14"/>
      <c r="B42" s="36" t="s">
        <v>132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>
        <v>24760</v>
      </c>
    </row>
    <row r="43" spans="1:20" x14ac:dyDescent="0.25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 x14ac:dyDescent="0.2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 x14ac:dyDescent="0.2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 x14ac:dyDescent="0.2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 x14ac:dyDescent="0.2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Patria Martinez</cp:lastModifiedBy>
  <cp:lastPrinted>2017-08-28T19:38:02Z</cp:lastPrinted>
  <dcterms:created xsi:type="dcterms:W3CDTF">2017-03-16T20:18:07Z</dcterms:created>
  <dcterms:modified xsi:type="dcterms:W3CDTF">2018-02-02T16:00:33Z</dcterms:modified>
</cp:coreProperties>
</file>